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2780"/>
  </bookViews>
  <sheets>
    <sheet name="計算シート" sheetId="1" r:id="rId1"/>
    <sheet name="変更履歴" sheetId="2" r:id="rId2"/>
  </sheets>
  <calcPr calcId="145621"/>
</workbook>
</file>

<file path=xl/calcChain.xml><?xml version="1.0" encoding="utf-8"?>
<calcChain xmlns="http://schemas.openxmlformats.org/spreadsheetml/2006/main">
  <c r="K9" i="1" l="1"/>
  <c r="J38" i="1" l="1"/>
  <c r="X36" i="1"/>
  <c r="U36" i="1"/>
  <c r="R36" i="1"/>
  <c r="O36" i="1"/>
  <c r="X35" i="1"/>
  <c r="U35" i="1"/>
  <c r="R35" i="1"/>
  <c r="O35" i="1"/>
  <c r="X34" i="1"/>
  <c r="U34" i="1"/>
  <c r="R34" i="1"/>
  <c r="O34" i="1"/>
  <c r="X33" i="1"/>
  <c r="U33" i="1"/>
  <c r="R33" i="1"/>
  <c r="O33" i="1"/>
  <c r="X32" i="1"/>
  <c r="U32" i="1"/>
  <c r="R32" i="1"/>
  <c r="O32" i="1"/>
  <c r="X31" i="1"/>
  <c r="U31" i="1"/>
  <c r="R31" i="1"/>
  <c r="O31" i="1"/>
  <c r="X30" i="1"/>
  <c r="U30" i="1"/>
  <c r="R30" i="1"/>
  <c r="O30" i="1"/>
  <c r="X29" i="1"/>
  <c r="X38" i="1" s="1"/>
  <c r="U29" i="1"/>
  <c r="R29" i="1"/>
  <c r="R38" i="1" s="1"/>
  <c r="O29" i="1"/>
  <c r="J21" i="1"/>
  <c r="AF21" i="1"/>
  <c r="AJ21" i="1" s="1"/>
  <c r="AJ29" i="1" l="1"/>
  <c r="J39" i="1"/>
  <c r="J40" i="1" s="1"/>
  <c r="U38" i="1"/>
  <c r="W21" i="1" s="1"/>
  <c r="S21" i="1" s="1"/>
  <c r="G12" i="1" s="1"/>
  <c r="O38" i="1"/>
  <c r="AB29" i="1" s="1"/>
  <c r="AF29" i="1" l="1"/>
  <c r="AN29" i="1" l="1"/>
  <c r="AN36" i="1" s="1"/>
</calcChain>
</file>

<file path=xl/sharedStrings.xml><?xml version="1.0" encoding="utf-8"?>
<sst xmlns="http://schemas.openxmlformats.org/spreadsheetml/2006/main" count="85" uniqueCount="64">
  <si>
    <t>うちH25年度
使用実績分</t>
    <rPh sb="5" eb="7">
      <t>ネンド</t>
    </rPh>
    <rPh sb="8" eb="10">
      <t>シヨウ</t>
    </rPh>
    <rPh sb="10" eb="12">
      <t>ジッセキ</t>
    </rPh>
    <rPh sb="12" eb="13">
      <t>ブン</t>
    </rPh>
    <phoneticPr fontId="4"/>
  </si>
  <si>
    <t>うち使用量
増加分</t>
    <rPh sb="2" eb="4">
      <t>シヨウ</t>
    </rPh>
    <rPh sb="4" eb="5">
      <t>リョウ</t>
    </rPh>
    <rPh sb="6" eb="9">
      <t>ゾウカブン</t>
    </rPh>
    <phoneticPr fontId="4"/>
  </si>
  <si>
    <t>（kg）</t>
    <phoneticPr fontId="4"/>
  </si>
  <si>
    <t>（kg）</t>
    <phoneticPr fontId="4"/>
  </si>
  <si>
    <t>水稲生産実施計画書 兼 交付申請に係る営農計画書</t>
    <rPh sb="0" eb="2">
      <t>スイトウ</t>
    </rPh>
    <rPh sb="2" eb="4">
      <t>セイサン</t>
    </rPh>
    <rPh sb="4" eb="6">
      <t>ジッシ</t>
    </rPh>
    <rPh sb="6" eb="9">
      <t>ケイカクショ</t>
    </rPh>
    <rPh sb="10" eb="11">
      <t>ケン</t>
    </rPh>
    <rPh sb="12" eb="14">
      <t>コウフ</t>
    </rPh>
    <rPh sb="14" eb="16">
      <t>シンセイ</t>
    </rPh>
    <rPh sb="17" eb="18">
      <t>カカワ</t>
    </rPh>
    <rPh sb="19" eb="21">
      <t>エイノウ</t>
    </rPh>
    <rPh sb="21" eb="24">
      <t>ケイカクショ</t>
    </rPh>
    <phoneticPr fontId="4"/>
  </si>
  <si>
    <t>単収</t>
    <rPh sb="0" eb="2">
      <t>タンシュウ</t>
    </rPh>
    <phoneticPr fontId="4"/>
  </si>
  <si>
    <t>目標面積
（換算値）</t>
    <rPh sb="0" eb="2">
      <t>モクヒョウ</t>
    </rPh>
    <rPh sb="2" eb="4">
      <t>メンセキ</t>
    </rPh>
    <rPh sb="6" eb="8">
      <t>カンザン</t>
    </rPh>
    <rPh sb="8" eb="9">
      <t>チ</t>
    </rPh>
    <phoneticPr fontId="4"/>
  </si>
  <si>
    <t>醸造用玄米
生産数量</t>
    <rPh sb="0" eb="3">
      <t>ジョウゾウヨウ</t>
    </rPh>
    <rPh sb="3" eb="5">
      <t>ゲンマイ</t>
    </rPh>
    <rPh sb="6" eb="8">
      <t>セイサン</t>
    </rPh>
    <rPh sb="8" eb="10">
      <t>スウリョウ</t>
    </rPh>
    <phoneticPr fontId="4"/>
  </si>
  <si>
    <t>醸造用玄米
生産面積</t>
    <rPh sb="0" eb="3">
      <t>ジョウゾウヨウ</t>
    </rPh>
    <rPh sb="3" eb="5">
      <t>ゲンマイ</t>
    </rPh>
    <rPh sb="6" eb="8">
      <t>セイサン</t>
    </rPh>
    <rPh sb="8" eb="10">
      <t>メンセキ</t>
    </rPh>
    <phoneticPr fontId="4"/>
  </si>
  <si>
    <t>出荷・販売
契約数量</t>
    <rPh sb="0" eb="2">
      <t>シュッカ</t>
    </rPh>
    <rPh sb="3" eb="5">
      <t>ハンバイ</t>
    </rPh>
    <rPh sb="6" eb="8">
      <t>ケイヤク</t>
    </rPh>
    <rPh sb="8" eb="10">
      <t>スウリョウ</t>
    </rPh>
    <phoneticPr fontId="4"/>
  </si>
  <si>
    <t>生産予定
面積</t>
    <rPh sb="0" eb="2">
      <t>セイサン</t>
    </rPh>
    <rPh sb="2" eb="4">
      <t>ヨテイ</t>
    </rPh>
    <rPh sb="5" eb="7">
      <t>メンセキ</t>
    </rPh>
    <phoneticPr fontId="4"/>
  </si>
  <si>
    <t>（kg）</t>
    <phoneticPr fontId="4"/>
  </si>
  <si>
    <t>（kg/10a）</t>
    <phoneticPr fontId="4"/>
  </si>
  <si>
    <t>（㎡）</t>
  </si>
  <si>
    <t>（㎡）</t>
    <phoneticPr fontId="4"/>
  </si>
  <si>
    <t>醸造用玄米</t>
    <rPh sb="0" eb="3">
      <t>ジョウゾウヨウ</t>
    </rPh>
    <rPh sb="3" eb="5">
      <t>ゲンマイ</t>
    </rPh>
    <phoneticPr fontId="4"/>
  </si>
  <si>
    <t>（目標の枠外）</t>
    <rPh sb="1" eb="3">
      <t>モクヒョウ</t>
    </rPh>
    <rPh sb="4" eb="6">
      <t>ワクガイ</t>
    </rPh>
    <phoneticPr fontId="4"/>
  </si>
  <si>
    <t>交付
対象
農地
区分</t>
    <rPh sb="0" eb="2">
      <t>コウフ</t>
    </rPh>
    <rPh sb="3" eb="5">
      <t>タイショウ</t>
    </rPh>
    <rPh sb="6" eb="8">
      <t>ノウチ</t>
    </rPh>
    <rPh sb="9" eb="11">
      <t>クブン</t>
    </rPh>
    <phoneticPr fontId="4"/>
  </si>
  <si>
    <t>作物名</t>
    <rPh sb="0" eb="2">
      <t>サクモツ</t>
    </rPh>
    <rPh sb="2" eb="3">
      <t>メイ</t>
    </rPh>
    <phoneticPr fontId="4"/>
  </si>
  <si>
    <t>作付面積</t>
    <rPh sb="0" eb="2">
      <t>サクツケ</t>
    </rPh>
    <rPh sb="2" eb="4">
      <t>メンセキ</t>
    </rPh>
    <phoneticPr fontId="4"/>
  </si>
  <si>
    <t>集計対象（㎡）</t>
    <rPh sb="0" eb="2">
      <t>シュウケイ</t>
    </rPh>
    <rPh sb="2" eb="4">
      <t>タイショウ</t>
    </rPh>
    <phoneticPr fontId="4"/>
  </si>
  <si>
    <t>一般米</t>
    <rPh sb="0" eb="2">
      <t>イッパン</t>
    </rPh>
    <rPh sb="2" eb="3">
      <t>マイ</t>
    </rPh>
    <phoneticPr fontId="4"/>
  </si>
  <si>
    <t>うち生産数量
目標の枠外</t>
    <rPh sb="2" eb="4">
      <t>セイサン</t>
    </rPh>
    <rPh sb="4" eb="6">
      <t>スウリョウ</t>
    </rPh>
    <rPh sb="7" eb="9">
      <t>モクヒョウ</t>
    </rPh>
    <rPh sb="10" eb="12">
      <t>ワクガイ</t>
    </rPh>
    <phoneticPr fontId="4"/>
  </si>
  <si>
    <t>うち生産数量
目標の枠内</t>
    <rPh sb="2" eb="4">
      <t>セイサン</t>
    </rPh>
    <rPh sb="4" eb="6">
      <t>スウリョウ</t>
    </rPh>
    <rPh sb="7" eb="9">
      <t>モクヒョウ</t>
    </rPh>
    <rPh sb="10" eb="11">
      <t>ワク</t>
    </rPh>
    <rPh sb="11" eb="12">
      <t>ナイ</t>
    </rPh>
    <phoneticPr fontId="4"/>
  </si>
  <si>
    <t>交付対象
農地</t>
    <rPh sb="0" eb="2">
      <t>コウフ</t>
    </rPh>
    <rPh sb="2" eb="4">
      <t>タイショウ</t>
    </rPh>
    <rPh sb="5" eb="7">
      <t>ノウチ</t>
    </rPh>
    <phoneticPr fontId="4"/>
  </si>
  <si>
    <t>交付対象外
農地</t>
    <rPh sb="0" eb="2">
      <t>コウフ</t>
    </rPh>
    <rPh sb="2" eb="4">
      <t>タイショウ</t>
    </rPh>
    <rPh sb="4" eb="5">
      <t>ガイ</t>
    </rPh>
    <rPh sb="6" eb="8">
      <t>ノウチ</t>
    </rPh>
    <phoneticPr fontId="4"/>
  </si>
  <si>
    <t>（㎡）</t>
    <phoneticPr fontId="4"/>
  </si>
  <si>
    <t>一般米</t>
  </si>
  <si>
    <t>醸造用玄米</t>
  </si>
  <si>
    <t>転作作物</t>
  </si>
  <si>
    <t>対象面積計（㎡）</t>
    <rPh sb="0" eb="2">
      <t>タイショウ</t>
    </rPh>
    <rPh sb="2" eb="4">
      <t>メンセキ</t>
    </rPh>
    <rPh sb="4" eb="5">
      <t>ケイ</t>
    </rPh>
    <phoneticPr fontId="4"/>
  </si>
  <si>
    <t>主食用水稲作付面積</t>
    <rPh sb="0" eb="3">
      <t>シュショクヨウ</t>
    </rPh>
    <rPh sb="3" eb="5">
      <t>スイトウ</t>
    </rPh>
    <rPh sb="5" eb="7">
      <t>サクツケ</t>
    </rPh>
    <rPh sb="7" eb="9">
      <t>メンセキ</t>
    </rPh>
    <phoneticPr fontId="4"/>
  </si>
  <si>
    <t>米の需給調整達成判定</t>
    <rPh sb="0" eb="1">
      <t>コメ</t>
    </rPh>
    <rPh sb="2" eb="4">
      <t>ジュキュウ</t>
    </rPh>
    <rPh sb="4" eb="6">
      <t>チョウセイ</t>
    </rPh>
    <rPh sb="6" eb="8">
      <t>タッセイ</t>
    </rPh>
    <rPh sb="8" eb="10">
      <t>ハンテイ</t>
    </rPh>
    <phoneticPr fontId="4"/>
  </si>
  <si>
    <t>ほ場欄</t>
    <rPh sb="1" eb="2">
      <t>ジョウ</t>
    </rPh>
    <rPh sb="2" eb="3">
      <t>ラン</t>
    </rPh>
    <phoneticPr fontId="4"/>
  </si>
  <si>
    <t>生産数量目標等記入欄</t>
    <rPh sb="0" eb="2">
      <t>セイサン</t>
    </rPh>
    <rPh sb="2" eb="4">
      <t>スウリョウ</t>
    </rPh>
    <rPh sb="4" eb="6">
      <t>モクヒョウ</t>
    </rPh>
    <rPh sb="6" eb="7">
      <t>トウ</t>
    </rPh>
    <rPh sb="7" eb="9">
      <t>キニュウ</t>
    </rPh>
    <rPh sb="9" eb="10">
      <t>ラン</t>
    </rPh>
    <phoneticPr fontId="4"/>
  </si>
  <si>
    <t>主食用水稲
生産数量目標</t>
    <rPh sb="0" eb="3">
      <t>シュショクヨウ</t>
    </rPh>
    <rPh sb="3" eb="5">
      <t>スイトウ</t>
    </rPh>
    <rPh sb="6" eb="8">
      <t>セイサン</t>
    </rPh>
    <rPh sb="8" eb="10">
      <t>スウリョウ</t>
    </rPh>
    <rPh sb="10" eb="12">
      <t>モクヒョウ</t>
    </rPh>
    <phoneticPr fontId="4"/>
  </si>
  <si>
    <t>醸造用玄米計算確認シート</t>
    <rPh sb="0" eb="3">
      <t>ジョウゾウヨウ</t>
    </rPh>
    <rPh sb="3" eb="5">
      <t>ゲンマイ</t>
    </rPh>
    <rPh sb="5" eb="7">
      <t>ケイサン</t>
    </rPh>
    <rPh sb="7" eb="9">
      <t>カクニン</t>
    </rPh>
    <phoneticPr fontId="4"/>
  </si>
  <si>
    <t>２０１４年２月２０日</t>
    <rPh sb="4" eb="5">
      <t>ネン</t>
    </rPh>
    <rPh sb="6" eb="7">
      <t>ガツ</t>
    </rPh>
    <rPh sb="9" eb="10">
      <t>ニチ</t>
    </rPh>
    <phoneticPr fontId="4"/>
  </si>
  <si>
    <t>米交付金
交付申請面積</t>
    <rPh sb="0" eb="1">
      <t>コメ</t>
    </rPh>
    <rPh sb="1" eb="4">
      <t>コウフキン</t>
    </rPh>
    <rPh sb="5" eb="7">
      <t>コウフ</t>
    </rPh>
    <rPh sb="7" eb="9">
      <t>シンセイ</t>
    </rPh>
    <rPh sb="9" eb="11">
      <t>メンセキ</t>
    </rPh>
    <phoneticPr fontId="4"/>
  </si>
  <si>
    <t>（10a控除前）</t>
    <rPh sb="4" eb="6">
      <t>コウジョ</t>
    </rPh>
    <rPh sb="6" eb="7">
      <t>マエ</t>
    </rPh>
    <phoneticPr fontId="4"/>
  </si>
  <si>
    <t>新規需要米等記入欄</t>
    <phoneticPr fontId="4"/>
  </si>
  <si>
    <t>区分</t>
    <rPh sb="0" eb="2">
      <t>クブン</t>
    </rPh>
    <phoneticPr fontId="4"/>
  </si>
  <si>
    <t>使い方</t>
    <rPh sb="0" eb="1">
      <t>ツカ</t>
    </rPh>
    <rPh sb="2" eb="3">
      <t>カタ</t>
    </rPh>
    <phoneticPr fontId="4"/>
  </si>
  <si>
    <t>・</t>
    <phoneticPr fontId="4"/>
  </si>
  <si>
    <t>・</t>
    <phoneticPr fontId="4"/>
  </si>
  <si>
    <t>新規開田、転換畑等の条件は、交付対象農地区分で代用してください。</t>
    <rPh sb="0" eb="2">
      <t>シンキ</t>
    </rPh>
    <rPh sb="2" eb="3">
      <t>ヒラ</t>
    </rPh>
    <rPh sb="3" eb="4">
      <t>デン</t>
    </rPh>
    <rPh sb="5" eb="7">
      <t>テンカン</t>
    </rPh>
    <rPh sb="7" eb="8">
      <t>ハタケ</t>
    </rPh>
    <rPh sb="8" eb="9">
      <t>トウ</t>
    </rPh>
    <rPh sb="10" eb="12">
      <t>ジョウケン</t>
    </rPh>
    <rPh sb="14" eb="16">
      <t>コウフ</t>
    </rPh>
    <rPh sb="16" eb="18">
      <t>タイショウ</t>
    </rPh>
    <rPh sb="18" eb="20">
      <t>ノウチ</t>
    </rPh>
    <rPh sb="20" eb="22">
      <t>クブン</t>
    </rPh>
    <rPh sb="23" eb="25">
      <t>ダイヨウ</t>
    </rPh>
    <phoneticPr fontId="4"/>
  </si>
  <si>
    <t>醸造用玄米の生産数量と購入数量は値を一致させてください。</t>
    <rPh sb="0" eb="3">
      <t>ジョウゾウヨウ</t>
    </rPh>
    <rPh sb="3" eb="5">
      <t>ゲンマイ</t>
    </rPh>
    <rPh sb="6" eb="8">
      <t>セイサン</t>
    </rPh>
    <rPh sb="8" eb="10">
      <t>スウリョウ</t>
    </rPh>
    <rPh sb="11" eb="13">
      <t>コウニュウ</t>
    </rPh>
    <rPh sb="13" eb="15">
      <t>スウリョウ</t>
    </rPh>
    <rPh sb="16" eb="17">
      <t>アタイ</t>
    </rPh>
    <rPh sb="18" eb="20">
      <t>イッチ</t>
    </rPh>
    <phoneticPr fontId="4"/>
  </si>
  <si>
    <t>紫の破線枠内の数量、面積等を変更すると、緑セルの値が計算されます。</t>
    <rPh sb="0" eb="1">
      <t>ムラサキ</t>
    </rPh>
    <rPh sb="2" eb="4">
      <t>ハセン</t>
    </rPh>
    <rPh sb="4" eb="5">
      <t>ワク</t>
    </rPh>
    <rPh sb="5" eb="6">
      <t>ナイ</t>
    </rPh>
    <rPh sb="7" eb="9">
      <t>スウリョウ</t>
    </rPh>
    <rPh sb="10" eb="12">
      <t>メンセキ</t>
    </rPh>
    <rPh sb="12" eb="13">
      <t>トウ</t>
    </rPh>
    <rPh sb="14" eb="16">
      <t>ヘンコウ</t>
    </rPh>
    <rPh sb="20" eb="21">
      <t>ミドリ</t>
    </rPh>
    <rPh sb="24" eb="25">
      <t>アタイ</t>
    </rPh>
    <rPh sb="26" eb="28">
      <t>ケイサン</t>
    </rPh>
    <phoneticPr fontId="4"/>
  </si>
  <si>
    <t>ほ場欄の交付対象農地区分、作物名はリスト選択で変更します。</t>
    <rPh sb="1" eb="2">
      <t>ジョウ</t>
    </rPh>
    <rPh sb="2" eb="3">
      <t>ラン</t>
    </rPh>
    <rPh sb="4" eb="6">
      <t>コウフ</t>
    </rPh>
    <rPh sb="6" eb="8">
      <t>タイショウ</t>
    </rPh>
    <rPh sb="8" eb="10">
      <t>ノウチ</t>
    </rPh>
    <rPh sb="10" eb="12">
      <t>クブン</t>
    </rPh>
    <rPh sb="13" eb="15">
      <t>サクモツ</t>
    </rPh>
    <rPh sb="15" eb="16">
      <t>メイ</t>
    </rPh>
    <rPh sb="20" eb="22">
      <t>センタク</t>
    </rPh>
    <rPh sb="23" eb="25">
      <t>ヘンコウ</t>
    </rPh>
    <phoneticPr fontId="4"/>
  </si>
  <si>
    <t>生産者購入
申込数量</t>
    <rPh sb="0" eb="3">
      <t>セイサンシャ</t>
    </rPh>
    <rPh sb="3" eb="5">
      <t>コウニュウ</t>
    </rPh>
    <rPh sb="6" eb="7">
      <t>モウ</t>
    </rPh>
    <rPh sb="7" eb="8">
      <t>コ</t>
    </rPh>
    <rPh sb="8" eb="10">
      <t>スウリョウ</t>
    </rPh>
    <phoneticPr fontId="4"/>
  </si>
  <si>
    <t>酒造メーカー（農業者との醸造用玄米購入）</t>
    <rPh sb="0" eb="2">
      <t>シュゾウ</t>
    </rPh>
    <rPh sb="7" eb="10">
      <t>ノウギョウシャ</t>
    </rPh>
    <rPh sb="12" eb="15">
      <t>ジョウゾウヨウ</t>
    </rPh>
    <rPh sb="15" eb="17">
      <t>ゲンマイ</t>
    </rPh>
    <rPh sb="17" eb="19">
      <t>コウニュウ</t>
    </rPh>
    <phoneticPr fontId="4"/>
  </si>
  <si>
    <t>主食用水稲作付面積（太線内は米の直接支払交付金の交付対象農地のみ該当）</t>
    <rPh sb="0" eb="3">
      <t>シュショクヨウ</t>
    </rPh>
    <rPh sb="3" eb="5">
      <t>スイトウ</t>
    </rPh>
    <rPh sb="5" eb="7">
      <t>サクツケ</t>
    </rPh>
    <rPh sb="7" eb="9">
      <t>メンセキ</t>
    </rPh>
    <rPh sb="10" eb="12">
      <t>フトセン</t>
    </rPh>
    <rPh sb="12" eb="13">
      <t>ナイ</t>
    </rPh>
    <rPh sb="14" eb="15">
      <t>コメ</t>
    </rPh>
    <rPh sb="16" eb="18">
      <t>チョクセツ</t>
    </rPh>
    <rPh sb="18" eb="20">
      <t>シハライ</t>
    </rPh>
    <rPh sb="20" eb="23">
      <t>コウフキン</t>
    </rPh>
    <rPh sb="24" eb="26">
      <t>コウフ</t>
    </rPh>
    <rPh sb="26" eb="28">
      <t>タイショウ</t>
    </rPh>
    <rPh sb="28" eb="30">
      <t>ノウチ</t>
    </rPh>
    <rPh sb="32" eb="34">
      <t>ガイトウ</t>
    </rPh>
    <phoneticPr fontId="4"/>
  </si>
  <si>
    <t>（㎡）</t>
    <phoneticPr fontId="4"/>
  </si>
  <si>
    <t>①</t>
    <phoneticPr fontId="4"/>
  </si>
  <si>
    <t>②</t>
    <phoneticPr fontId="4"/>
  </si>
  <si>
    <t>変更履歴</t>
    <rPh sb="0" eb="2">
      <t>ヘンコウ</t>
    </rPh>
    <rPh sb="2" eb="4">
      <t>リレキ</t>
    </rPh>
    <phoneticPr fontId="4"/>
  </si>
  <si>
    <t>No</t>
    <phoneticPr fontId="4"/>
  </si>
  <si>
    <t>日付</t>
    <rPh sb="0" eb="2">
      <t>ヒヅケ</t>
    </rPh>
    <phoneticPr fontId="4"/>
  </si>
  <si>
    <t>Rev</t>
    <phoneticPr fontId="4"/>
  </si>
  <si>
    <t>内容</t>
    <rPh sb="0" eb="2">
      <t>ナイヨウ</t>
    </rPh>
    <phoneticPr fontId="4"/>
  </si>
  <si>
    <t>更新者</t>
    <rPh sb="0" eb="2">
      <t>コウシン</t>
    </rPh>
    <rPh sb="2" eb="3">
      <t>シャ</t>
    </rPh>
    <phoneticPr fontId="4"/>
  </si>
  <si>
    <t>承認者</t>
    <rPh sb="0" eb="2">
      <t>ショウニン</t>
    </rPh>
    <rPh sb="2" eb="3">
      <t>シャ</t>
    </rPh>
    <phoneticPr fontId="4"/>
  </si>
  <si>
    <t>新規作成</t>
    <rPh sb="0" eb="2">
      <t>シンキ</t>
    </rPh>
    <rPh sb="2" eb="4">
      <t>サクセイ</t>
    </rPh>
    <phoneticPr fontId="4"/>
  </si>
  <si>
    <t>ＩＮＴＥＣ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</si>
</sst>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;\-#,##0;\-"/>
    <numFmt numFmtId="178" formatCode="0.0_ "/>
  </numFmts>
  <fonts count="39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18"/>
      <color rgb="FFFF0000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8"/>
      <color rgb="FF0000FF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rgb="FF0000FF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ＭＳ ゴシック"/>
      <family val="3"/>
      <charset val="128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0"/>
      <color rgb="FF0000FF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32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rgb="FFCCCCFF"/>
        <bgColor indexed="64"/>
      </patternFill>
    </fill>
    <fill>
      <patternFill patternType="solid">
        <fgColor indexed="42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hair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93">
    <xf numFmtId="0" fontId="0" fillId="0" borderId="0"/>
    <xf numFmtId="0" fontId="12" fillId="8" borderId="0" applyNumberFormat="0" applyBorder="0" applyProtection="0">
      <alignment vertical="center"/>
    </xf>
    <xf numFmtId="0" fontId="12" fillId="9" borderId="0" applyNumberFormat="0" applyBorder="0" applyProtection="0">
      <alignment vertical="center"/>
    </xf>
    <xf numFmtId="0" fontId="12" fillId="10" borderId="0" applyNumberFormat="0" applyBorder="0" applyProtection="0">
      <alignment vertical="center"/>
    </xf>
    <xf numFmtId="0" fontId="12" fillId="11" borderId="0" applyNumberFormat="0" applyBorder="0" applyProtection="0">
      <alignment vertical="center"/>
    </xf>
    <xf numFmtId="0" fontId="12" fillId="12" borderId="0" applyNumberFormat="0" applyBorder="0" applyProtection="0">
      <alignment vertical="center"/>
    </xf>
    <xf numFmtId="0" fontId="12" fillId="13" borderId="0" applyNumberFormat="0" applyBorder="0" applyProtection="0">
      <alignment vertical="center"/>
    </xf>
    <xf numFmtId="0" fontId="12" fillId="14" borderId="0" applyNumberFormat="0" applyBorder="0" applyProtection="0">
      <alignment vertical="center"/>
    </xf>
    <xf numFmtId="0" fontId="12" fillId="15" borderId="0" applyNumberFormat="0" applyBorder="0" applyProtection="0">
      <alignment vertical="center"/>
    </xf>
    <xf numFmtId="0" fontId="12" fillId="16" borderId="0" applyNumberFormat="0" applyBorder="0" applyProtection="0">
      <alignment vertical="center"/>
    </xf>
    <xf numFmtId="0" fontId="12" fillId="11" borderId="0" applyNumberFormat="0" applyBorder="0" applyProtection="0">
      <alignment vertical="center"/>
    </xf>
    <xf numFmtId="0" fontId="12" fillId="14" borderId="0" applyNumberFormat="0" applyBorder="0" applyProtection="0">
      <alignment vertical="center"/>
    </xf>
    <xf numFmtId="0" fontId="12" fillId="17" borderId="0" applyNumberFormat="0" applyBorder="0" applyProtection="0">
      <alignment vertical="center"/>
    </xf>
    <xf numFmtId="0" fontId="13" fillId="18" borderId="0" applyNumberFormat="0" applyBorder="0" applyProtection="0">
      <alignment vertical="center"/>
    </xf>
    <xf numFmtId="0" fontId="13" fillId="15" borderId="0" applyNumberFormat="0" applyBorder="0" applyProtection="0">
      <alignment vertical="center"/>
    </xf>
    <xf numFmtId="0" fontId="13" fillId="16" borderId="0" applyNumberFormat="0" applyBorder="0" applyProtection="0">
      <alignment vertical="center"/>
    </xf>
    <xf numFmtId="0" fontId="13" fillId="19" borderId="0" applyNumberFormat="0" applyBorder="0" applyProtection="0">
      <alignment vertical="center"/>
    </xf>
    <xf numFmtId="0" fontId="13" fillId="20" borderId="0" applyNumberFormat="0" applyBorder="0" applyProtection="0">
      <alignment vertical="center"/>
    </xf>
    <xf numFmtId="0" fontId="13" fillId="21" borderId="0" applyNumberFormat="0" applyBorder="0" applyProtection="0">
      <alignment vertical="center"/>
    </xf>
    <xf numFmtId="177" fontId="14" fillId="0" borderId="0" applyFill="0" applyBorder="0">
      <alignment vertical="center"/>
    </xf>
    <xf numFmtId="177" fontId="14" fillId="0" borderId="0" applyFill="0" applyBorder="0">
      <alignment vertical="center"/>
    </xf>
    <xf numFmtId="0" fontId="12" fillId="0" borderId="0">
      <alignment vertical="center"/>
    </xf>
    <xf numFmtId="0" fontId="15" fillId="0" borderId="34" applyNumberFormat="0" applyProtection="0">
      <alignment vertical="center"/>
    </xf>
    <xf numFmtId="0" fontId="15" fillId="0" borderId="34" applyNumberFormat="0" applyProtection="0">
      <alignment vertical="center"/>
    </xf>
    <xf numFmtId="0" fontId="15" fillId="0" borderId="35">
      <alignment horizontal="left" vertical="center"/>
    </xf>
    <xf numFmtId="0" fontId="15" fillId="0" borderId="35">
      <alignment horizontal="left" vertical="center"/>
    </xf>
    <xf numFmtId="0" fontId="16" fillId="0" borderId="0" applyBorder="0"/>
    <xf numFmtId="0" fontId="16" fillId="0" borderId="0"/>
    <xf numFmtId="0" fontId="17" fillId="0" borderId="0"/>
    <xf numFmtId="0" fontId="13" fillId="22" borderId="0" applyNumberFormat="0" applyBorder="0" applyProtection="0">
      <alignment vertical="center"/>
    </xf>
    <xf numFmtId="0" fontId="13" fillId="23" borderId="0" applyNumberFormat="0" applyBorder="0" applyProtection="0">
      <alignment vertical="center"/>
    </xf>
    <xf numFmtId="0" fontId="13" fillId="24" borderId="0" applyNumberFormat="0" applyBorder="0" applyProtection="0">
      <alignment vertical="center"/>
    </xf>
    <xf numFmtId="0" fontId="13" fillId="19" borderId="0" applyNumberFormat="0" applyBorder="0" applyProtection="0">
      <alignment vertical="center"/>
    </xf>
    <xf numFmtId="0" fontId="13" fillId="20" borderId="0" applyNumberFormat="0" applyBorder="0" applyProtection="0">
      <alignment vertical="center"/>
    </xf>
    <xf numFmtId="0" fontId="13" fillId="25" borderId="0" applyNumberFormat="0" applyBorder="0" applyProtection="0">
      <alignment vertical="center"/>
    </xf>
    <xf numFmtId="0" fontId="18" fillId="0" borderId="0" applyNumberFormat="0" applyFill="0" applyBorder="0" applyProtection="0">
      <alignment vertical="center"/>
    </xf>
    <xf numFmtId="0" fontId="19" fillId="26" borderId="36" applyNumberFormat="0" applyProtection="0">
      <alignment vertical="center"/>
    </xf>
    <xf numFmtId="0" fontId="20" fillId="27" borderId="0" applyNumberFormat="0" applyBorder="0" applyProtection="0">
      <alignment vertical="center"/>
    </xf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>
      <alignment vertical="center"/>
    </xf>
    <xf numFmtId="0" fontId="2" fillId="28" borderId="37" applyNumberFormat="0" applyProtection="0">
      <alignment vertical="center"/>
    </xf>
    <xf numFmtId="0" fontId="21" fillId="0" borderId="38" applyNumberFormat="0" applyFill="0" applyProtection="0">
      <alignment vertical="center"/>
    </xf>
    <xf numFmtId="0" fontId="22" fillId="9" borderId="0" applyNumberFormat="0" applyBorder="0" applyProtection="0">
      <alignment vertical="center"/>
    </xf>
    <xf numFmtId="0" fontId="2" fillId="0" borderId="39" applyNumberFormat="0" applyFill="0" applyProtection="0">
      <alignment vertical="center"/>
    </xf>
    <xf numFmtId="0" fontId="2" fillId="0" borderId="39" applyNumberFormat="0" applyFill="0" applyProtection="0">
      <alignment vertical="center"/>
    </xf>
    <xf numFmtId="0" fontId="23" fillId="29" borderId="40" applyNumberFormat="0" applyProtection="0">
      <alignment vertical="center"/>
    </xf>
    <xf numFmtId="0" fontId="24" fillId="0" borderId="0" applyNumberFormat="0" applyFill="0" applyBorder="0" applyProtection="0">
      <alignment vertical="center"/>
    </xf>
    <xf numFmtId="38" fontId="2" fillId="0" borderId="0" applyFont="0" applyFill="0" applyBorder="0" applyAlignment="0" applyProtection="0"/>
    <xf numFmtId="38" fontId="16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25" fillId="0" borderId="41" applyNumberFormat="0" applyFill="0" applyProtection="0">
      <alignment vertical="center"/>
    </xf>
    <xf numFmtId="0" fontId="26" fillId="0" borderId="42" applyNumberFormat="0" applyFill="0" applyProtection="0">
      <alignment vertical="center"/>
    </xf>
    <xf numFmtId="0" fontId="27" fillId="0" borderId="43" applyNumberFormat="0" applyFill="0" applyProtection="0">
      <alignment vertical="center"/>
    </xf>
    <xf numFmtId="0" fontId="27" fillId="0" borderId="0" applyNumberFormat="0" applyFill="0" applyBorder="0" applyProtection="0">
      <alignment vertical="center"/>
    </xf>
    <xf numFmtId="0" fontId="28" fillId="0" borderId="44" applyNumberFormat="0" applyFill="0" applyProtection="0">
      <alignment vertical="center"/>
    </xf>
    <xf numFmtId="0" fontId="29" fillId="29" borderId="45" applyNumberFormat="0" applyProtection="0">
      <alignment vertical="center"/>
    </xf>
    <xf numFmtId="0" fontId="30" fillId="0" borderId="0" applyNumberFormat="0" applyFill="0" applyBorder="0" applyProtection="0">
      <alignment vertical="center"/>
    </xf>
    <xf numFmtId="0" fontId="31" fillId="13" borderId="40" applyNumberFormat="0" applyProtection="0">
      <alignment vertical="center"/>
    </xf>
    <xf numFmtId="0" fontId="1" fillId="0" borderId="0">
      <alignment vertical="center"/>
    </xf>
    <xf numFmtId="0" fontId="2" fillId="0" borderId="0"/>
    <xf numFmtId="0" fontId="2" fillId="0" borderId="0">
      <alignment vertical="center"/>
    </xf>
    <xf numFmtId="0" fontId="12" fillId="0" borderId="0">
      <alignment vertical="center"/>
    </xf>
    <xf numFmtId="0" fontId="2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33" fillId="0" borderId="0"/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34" fillId="10" borderId="0" applyNumberFormat="0" applyBorder="0" applyProtection="0">
      <alignment vertical="center"/>
    </xf>
    <xf numFmtId="0" fontId="2" fillId="0" borderId="0"/>
    <xf numFmtId="0" fontId="32" fillId="0" borderId="0">
      <alignment vertical="center"/>
    </xf>
    <xf numFmtId="0" fontId="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</cellStyleXfs>
  <cellXfs count="179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176" fontId="6" fillId="0" borderId="0" xfId="0" applyNumberFormat="1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49" fontId="3" fillId="0" borderId="0" xfId="0" applyNumberFormat="1" applyFont="1" applyAlignment="1">
      <alignment horizontal="right" vertical="center"/>
    </xf>
    <xf numFmtId="0" fontId="3" fillId="30" borderId="1" xfId="0" applyFont="1" applyFill="1" applyBorder="1" applyAlignment="1">
      <alignment vertical="center"/>
    </xf>
    <xf numFmtId="0" fontId="3" fillId="30" borderId="2" xfId="0" applyFont="1" applyFill="1" applyBorder="1" applyAlignment="1">
      <alignment vertical="center"/>
    </xf>
    <xf numFmtId="0" fontId="3" fillId="30" borderId="3" xfId="0" applyFont="1" applyFill="1" applyBorder="1" applyAlignment="1">
      <alignment vertical="center"/>
    </xf>
    <xf numFmtId="0" fontId="3" fillId="30" borderId="4" xfId="0" applyFont="1" applyFill="1" applyBorder="1" applyAlignment="1">
      <alignment horizontal="center" vertical="center"/>
    </xf>
    <xf numFmtId="0" fontId="3" fillId="30" borderId="0" xfId="0" applyFont="1" applyFill="1" applyBorder="1" applyAlignment="1">
      <alignment vertical="center"/>
    </xf>
    <xf numFmtId="0" fontId="3" fillId="30" borderId="5" xfId="0" applyFont="1" applyFill="1" applyBorder="1" applyAlignment="1">
      <alignment vertical="center"/>
    </xf>
    <xf numFmtId="0" fontId="3" fillId="30" borderId="6" xfId="0" applyFont="1" applyFill="1" applyBorder="1" applyAlignment="1">
      <alignment vertical="center"/>
    </xf>
    <xf numFmtId="0" fontId="3" fillId="30" borderId="7" xfId="0" applyFont="1" applyFill="1" applyBorder="1" applyAlignment="1">
      <alignment vertical="center"/>
    </xf>
    <xf numFmtId="0" fontId="3" fillId="30" borderId="8" xfId="0" applyFont="1" applyFill="1" applyBorder="1" applyAlignment="1">
      <alignment vertical="center"/>
    </xf>
    <xf numFmtId="0" fontId="35" fillId="30" borderId="0" xfId="0" applyFont="1" applyFill="1" applyBorder="1" applyAlignment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6" fillId="0" borderId="0" xfId="0" applyFont="1" applyBorder="1" applyAlignment="1">
      <alignment vertical="center"/>
    </xf>
    <xf numFmtId="0" fontId="35" fillId="2" borderId="7" xfId="0" applyFont="1" applyFill="1" applyBorder="1" applyAlignment="1">
      <alignment horizontal="center" vertical="center"/>
    </xf>
    <xf numFmtId="0" fontId="37" fillId="2" borderId="8" xfId="0" applyFont="1" applyFill="1" applyBorder="1" applyAlignment="1">
      <alignment horizontal="center" vertical="center"/>
    </xf>
    <xf numFmtId="0" fontId="38" fillId="0" borderId="0" xfId="88" applyFont="1" applyAlignment="1">
      <alignment vertical="center"/>
    </xf>
    <xf numFmtId="0" fontId="3" fillId="0" borderId="0" xfId="88" applyFont="1" applyAlignment="1">
      <alignment vertical="center"/>
    </xf>
    <xf numFmtId="178" fontId="3" fillId="0" borderId="0" xfId="88" applyNumberFormat="1" applyFont="1" applyAlignment="1">
      <alignment vertical="center"/>
    </xf>
    <xf numFmtId="0" fontId="3" fillId="0" borderId="0" xfId="88" applyFont="1" applyAlignment="1">
      <alignment vertical="center" wrapText="1"/>
    </xf>
    <xf numFmtId="0" fontId="32" fillId="0" borderId="0" xfId="75">
      <alignment vertical="center"/>
    </xf>
    <xf numFmtId="0" fontId="3" fillId="31" borderId="9" xfId="88" applyFont="1" applyFill="1" applyBorder="1" applyAlignment="1">
      <alignment vertical="center"/>
    </xf>
    <xf numFmtId="178" fontId="3" fillId="31" borderId="9" xfId="88" applyNumberFormat="1" applyFont="1" applyFill="1" applyBorder="1" applyAlignment="1">
      <alignment vertical="center"/>
    </xf>
    <xf numFmtId="0" fontId="3" fillId="31" borderId="9" xfId="88" applyFont="1" applyFill="1" applyBorder="1" applyAlignment="1">
      <alignment vertical="center" wrapText="1"/>
    </xf>
    <xf numFmtId="0" fontId="3" fillId="31" borderId="9" xfId="88" applyFont="1" applyFill="1" applyBorder="1" applyAlignment="1">
      <alignment horizontal="center" vertical="center"/>
    </xf>
    <xf numFmtId="0" fontId="3" fillId="0" borderId="9" xfId="88" quotePrefix="1" applyFont="1" applyBorder="1" applyAlignment="1">
      <alignment vertical="center"/>
    </xf>
    <xf numFmtId="14" fontId="3" fillId="0" borderId="9" xfId="88" applyNumberFormat="1" applyFont="1" applyBorder="1" applyAlignment="1">
      <alignment vertical="center"/>
    </xf>
    <xf numFmtId="178" fontId="3" fillId="0" borderId="9" xfId="88" applyNumberFormat="1" applyFont="1" applyBorder="1" applyAlignment="1">
      <alignment vertical="center"/>
    </xf>
    <xf numFmtId="0" fontId="3" fillId="0" borderId="9" xfId="88" applyFont="1" applyBorder="1" applyAlignment="1">
      <alignment vertical="center" wrapText="1"/>
    </xf>
    <xf numFmtId="0" fontId="3" fillId="0" borderId="9" xfId="88" applyFont="1" applyBorder="1" applyAlignment="1">
      <alignment horizontal="center" vertical="center"/>
    </xf>
    <xf numFmtId="176" fontId="6" fillId="0" borderId="9" xfId="0" applyNumberFormat="1" applyFont="1" applyBorder="1" applyAlignment="1" applyProtection="1">
      <alignment vertical="center"/>
      <protection locked="0"/>
    </xf>
    <xf numFmtId="176" fontId="7" fillId="4" borderId="9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2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shrinkToFit="1"/>
    </xf>
    <xf numFmtId="0" fontId="3" fillId="2" borderId="7" xfId="0" applyFont="1" applyFill="1" applyBorder="1" applyAlignment="1">
      <alignment horizontal="center" vertical="center" shrinkToFit="1"/>
    </xf>
    <xf numFmtId="0" fontId="3" fillId="2" borderId="8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47" xfId="0" applyFont="1" applyFill="1" applyBorder="1" applyAlignment="1">
      <alignment horizontal="center" vertical="center"/>
    </xf>
    <xf numFmtId="0" fontId="3" fillId="2" borderId="48" xfId="0" applyFont="1" applyFill="1" applyBorder="1" applyAlignment="1">
      <alignment horizontal="center" vertical="center"/>
    </xf>
    <xf numFmtId="0" fontId="3" fillId="2" borderId="49" xfId="0" applyFont="1" applyFill="1" applyBorder="1" applyAlignment="1">
      <alignment horizontal="center" vertical="center"/>
    </xf>
    <xf numFmtId="0" fontId="3" fillId="2" borderId="50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 applyProtection="1">
      <alignment vertical="center"/>
      <protection locked="0"/>
    </xf>
    <xf numFmtId="176" fontId="6" fillId="0" borderId="2" xfId="0" applyNumberFormat="1" applyFont="1" applyBorder="1" applyAlignment="1" applyProtection="1">
      <alignment vertical="center"/>
      <protection locked="0"/>
    </xf>
    <xf numFmtId="176" fontId="6" fillId="0" borderId="3" xfId="0" applyNumberFormat="1" applyFont="1" applyBorder="1" applyAlignment="1" applyProtection="1">
      <alignment vertical="center"/>
      <protection locked="0"/>
    </xf>
    <xf numFmtId="176" fontId="6" fillId="0" borderId="6" xfId="0" applyNumberFormat="1" applyFont="1" applyBorder="1" applyAlignment="1" applyProtection="1">
      <alignment vertical="center"/>
      <protection locked="0"/>
    </xf>
    <xf numFmtId="176" fontId="6" fillId="0" borderId="7" xfId="0" applyNumberFormat="1" applyFont="1" applyBorder="1" applyAlignment="1" applyProtection="1">
      <alignment vertical="center"/>
      <protection locked="0"/>
    </xf>
    <xf numFmtId="176" fontId="6" fillId="0" borderId="8" xfId="0" applyNumberFormat="1" applyFont="1" applyBorder="1" applyAlignment="1" applyProtection="1">
      <alignment vertical="center"/>
      <protection locked="0"/>
    </xf>
    <xf numFmtId="176" fontId="6" fillId="0" borderId="4" xfId="0" applyNumberFormat="1" applyFont="1" applyBorder="1" applyAlignment="1" applyProtection="1">
      <alignment vertical="center"/>
      <protection locked="0"/>
    </xf>
    <xf numFmtId="176" fontId="6" fillId="0" borderId="0" xfId="0" applyNumberFormat="1" applyFont="1" applyBorder="1" applyAlignment="1" applyProtection="1">
      <alignment vertical="center"/>
      <protection locked="0"/>
    </xf>
    <xf numFmtId="176" fontId="6" fillId="0" borderId="5" xfId="0" applyNumberFormat="1" applyFont="1" applyBorder="1" applyAlignment="1" applyProtection="1">
      <alignment vertical="center"/>
      <protection locked="0"/>
    </xf>
    <xf numFmtId="176" fontId="6" fillId="4" borderId="1" xfId="0" applyNumberFormat="1" applyFont="1" applyFill="1" applyBorder="1" applyAlignment="1">
      <alignment vertical="center"/>
    </xf>
    <xf numFmtId="176" fontId="6" fillId="4" borderId="2" xfId="0" applyNumberFormat="1" applyFont="1" applyFill="1" applyBorder="1" applyAlignment="1">
      <alignment vertical="center"/>
    </xf>
    <xf numFmtId="176" fontId="6" fillId="4" borderId="3" xfId="0" applyNumberFormat="1" applyFont="1" applyFill="1" applyBorder="1" applyAlignment="1">
      <alignment vertical="center"/>
    </xf>
    <xf numFmtId="176" fontId="6" fillId="4" borderId="6" xfId="0" applyNumberFormat="1" applyFont="1" applyFill="1" applyBorder="1" applyAlignment="1">
      <alignment vertical="center"/>
    </xf>
    <xf numFmtId="176" fontId="6" fillId="4" borderId="7" xfId="0" applyNumberFormat="1" applyFont="1" applyFill="1" applyBorder="1" applyAlignment="1">
      <alignment vertical="center"/>
    </xf>
    <xf numFmtId="176" fontId="6" fillId="4" borderId="8" xfId="0" applyNumberFormat="1" applyFont="1" applyFill="1" applyBorder="1" applyAlignment="1">
      <alignment vertical="center"/>
    </xf>
    <xf numFmtId="176" fontId="9" fillId="4" borderId="18" xfId="0" applyNumberFormat="1" applyFont="1" applyFill="1" applyBorder="1" applyAlignment="1">
      <alignment vertical="center"/>
    </xf>
    <xf numFmtId="176" fontId="9" fillId="4" borderId="0" xfId="0" applyNumberFormat="1" applyFont="1" applyFill="1" applyBorder="1" applyAlignment="1">
      <alignment vertical="center"/>
    </xf>
    <xf numFmtId="176" fontId="9" fillId="4" borderId="20" xfId="0" applyNumberFormat="1" applyFont="1" applyFill="1" applyBorder="1" applyAlignment="1">
      <alignment vertical="center"/>
    </xf>
    <xf numFmtId="176" fontId="9" fillId="4" borderId="21" xfId="0" applyNumberFormat="1" applyFont="1" applyFill="1" applyBorder="1" applyAlignment="1">
      <alignment vertical="center"/>
    </xf>
    <xf numFmtId="176" fontId="9" fillId="4" borderId="19" xfId="0" applyNumberFormat="1" applyFont="1" applyFill="1" applyBorder="1" applyAlignment="1">
      <alignment vertical="center"/>
    </xf>
    <xf numFmtId="176" fontId="9" fillId="4" borderId="22" xfId="0" applyNumberFormat="1" applyFont="1" applyFill="1" applyBorder="1" applyAlignment="1">
      <alignment vertical="center"/>
    </xf>
    <xf numFmtId="176" fontId="7" fillId="4" borderId="1" xfId="0" applyNumberFormat="1" applyFont="1" applyFill="1" applyBorder="1" applyAlignment="1">
      <alignment vertical="center"/>
    </xf>
    <xf numFmtId="176" fontId="7" fillId="4" borderId="2" xfId="0" applyNumberFormat="1" applyFont="1" applyFill="1" applyBorder="1" applyAlignment="1">
      <alignment vertical="center"/>
    </xf>
    <xf numFmtId="176" fontId="7" fillId="4" borderId="3" xfId="0" applyNumberFormat="1" applyFont="1" applyFill="1" applyBorder="1" applyAlignment="1">
      <alignment vertical="center"/>
    </xf>
    <xf numFmtId="176" fontId="7" fillId="4" borderId="6" xfId="0" applyNumberFormat="1" applyFont="1" applyFill="1" applyBorder="1" applyAlignment="1">
      <alignment vertical="center"/>
    </xf>
    <xf numFmtId="176" fontId="7" fillId="4" borderId="7" xfId="0" applyNumberFormat="1" applyFont="1" applyFill="1" applyBorder="1" applyAlignment="1">
      <alignment vertical="center"/>
    </xf>
    <xf numFmtId="176" fontId="7" fillId="4" borderId="8" xfId="0" applyNumberFormat="1" applyFont="1" applyFill="1" applyBorder="1" applyAlignment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2" borderId="46" xfId="0" applyFont="1" applyFill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center" vertical="center" wrapText="1"/>
    </xf>
    <xf numFmtId="0" fontId="3" fillId="2" borderId="48" xfId="0" applyFont="1" applyFill="1" applyBorder="1" applyAlignment="1">
      <alignment horizontal="center" vertical="center" wrapText="1"/>
    </xf>
    <xf numFmtId="0" fontId="3" fillId="2" borderId="49" xfId="0" applyFont="1" applyFill="1" applyBorder="1" applyAlignment="1">
      <alignment horizontal="center" vertical="center" wrapText="1"/>
    </xf>
    <xf numFmtId="0" fontId="3" fillId="2" borderId="50" xfId="0" applyFont="1" applyFill="1" applyBorder="1" applyAlignment="1">
      <alignment horizontal="center" vertical="center" wrapText="1"/>
    </xf>
    <xf numFmtId="0" fontId="10" fillId="6" borderId="27" xfId="0" applyFont="1" applyFill="1" applyBorder="1" applyAlignment="1">
      <alignment horizontal="center" vertical="center" wrapText="1"/>
    </xf>
    <xf numFmtId="0" fontId="10" fillId="7" borderId="27" xfId="0" applyFont="1" applyFill="1" applyBorder="1" applyAlignment="1">
      <alignment horizontal="center" vertical="center" wrapText="1"/>
    </xf>
    <xf numFmtId="0" fontId="3" fillId="2" borderId="51" xfId="0" applyFont="1" applyFill="1" applyBorder="1" applyAlignment="1">
      <alignment horizontal="center" vertical="center"/>
    </xf>
    <xf numFmtId="0" fontId="3" fillId="2" borderId="52" xfId="0" applyFont="1" applyFill="1" applyBorder="1" applyAlignment="1">
      <alignment horizontal="center" vertical="center"/>
    </xf>
    <xf numFmtId="176" fontId="6" fillId="4" borderId="53" xfId="0" applyNumberFormat="1" applyFont="1" applyFill="1" applyBorder="1" applyAlignment="1">
      <alignment vertical="center"/>
    </xf>
    <xf numFmtId="176" fontId="6" fillId="4" borderId="54" xfId="0" applyNumberFormat="1" applyFont="1" applyFill="1" applyBorder="1" applyAlignment="1">
      <alignment vertical="center"/>
    </xf>
    <xf numFmtId="176" fontId="6" fillId="4" borderId="55" xfId="0" applyNumberFormat="1" applyFont="1" applyFill="1" applyBorder="1" applyAlignment="1">
      <alignment vertical="center"/>
    </xf>
    <xf numFmtId="176" fontId="6" fillId="4" borderId="56" xfId="0" applyNumberFormat="1" applyFont="1" applyFill="1" applyBorder="1" applyAlignment="1">
      <alignment vertical="center"/>
    </xf>
    <xf numFmtId="176" fontId="6" fillId="4" borderId="57" xfId="0" applyNumberFormat="1" applyFont="1" applyFill="1" applyBorder="1" applyAlignment="1">
      <alignment vertical="center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vertical="center"/>
      <protection locked="0"/>
    </xf>
    <xf numFmtId="176" fontId="3" fillId="0" borderId="9" xfId="0" applyNumberFormat="1" applyFont="1" applyBorder="1" applyAlignment="1" applyProtection="1">
      <alignment vertical="center"/>
      <protection locked="0"/>
    </xf>
    <xf numFmtId="176" fontId="3" fillId="4" borderId="27" xfId="0" applyNumberFormat="1" applyFont="1" applyFill="1" applyBorder="1" applyAlignment="1">
      <alignment vertical="center"/>
    </xf>
    <xf numFmtId="176" fontId="11" fillId="4" borderId="27" xfId="0" applyNumberFormat="1" applyFont="1" applyFill="1" applyBorder="1" applyAlignment="1">
      <alignment vertical="center"/>
    </xf>
    <xf numFmtId="176" fontId="9" fillId="4" borderId="2" xfId="0" applyNumberFormat="1" applyFont="1" applyFill="1" applyBorder="1" applyAlignment="1">
      <alignment vertical="center"/>
    </xf>
    <xf numFmtId="176" fontId="9" fillId="4" borderId="3" xfId="0" applyNumberFormat="1" applyFont="1" applyFill="1" applyBorder="1" applyAlignment="1">
      <alignment vertical="center"/>
    </xf>
    <xf numFmtId="176" fontId="9" fillId="4" borderId="7" xfId="0" applyNumberFormat="1" applyFont="1" applyFill="1" applyBorder="1" applyAlignment="1">
      <alignment vertical="center"/>
    </xf>
    <xf numFmtId="176" fontId="9" fillId="4" borderId="8" xfId="0" applyNumberFormat="1" applyFont="1" applyFill="1" applyBorder="1" applyAlignment="1">
      <alignment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176" fontId="3" fillId="4" borderId="28" xfId="0" applyNumberFormat="1" applyFont="1" applyFill="1" applyBorder="1" applyAlignment="1">
      <alignment vertical="center"/>
    </xf>
    <xf numFmtId="176" fontId="3" fillId="4" borderId="29" xfId="0" applyNumberFormat="1" applyFont="1" applyFill="1" applyBorder="1" applyAlignment="1">
      <alignment vertical="center"/>
    </xf>
    <xf numFmtId="176" fontId="3" fillId="4" borderId="30" xfId="0" applyNumberFormat="1" applyFont="1" applyFill="1" applyBorder="1" applyAlignment="1">
      <alignment vertical="center"/>
    </xf>
    <xf numFmtId="0" fontId="3" fillId="2" borderId="9" xfId="0" applyFont="1" applyFill="1" applyBorder="1" applyAlignment="1">
      <alignment horizontal="center" vertical="center"/>
    </xf>
    <xf numFmtId="176" fontId="6" fillId="4" borderId="9" xfId="0" applyNumberFormat="1" applyFont="1" applyFill="1" applyBorder="1" applyAlignment="1">
      <alignment horizontal="center" vertical="center"/>
    </xf>
    <xf numFmtId="176" fontId="6" fillId="4" borderId="18" xfId="0" applyNumberFormat="1" applyFont="1" applyFill="1" applyBorder="1" applyAlignment="1">
      <alignment vertical="center"/>
    </xf>
    <xf numFmtId="176" fontId="6" fillId="4" borderId="0" xfId="0" applyNumberFormat="1" applyFont="1" applyFill="1" applyBorder="1" applyAlignment="1">
      <alignment vertical="center"/>
    </xf>
    <xf numFmtId="176" fontId="6" fillId="4" borderId="19" xfId="0" applyNumberFormat="1" applyFont="1" applyFill="1" applyBorder="1" applyAlignment="1">
      <alignment vertical="center"/>
    </xf>
    <xf numFmtId="176" fontId="6" fillId="4" borderId="20" xfId="0" applyNumberFormat="1" applyFont="1" applyFill="1" applyBorder="1" applyAlignment="1">
      <alignment vertical="center"/>
    </xf>
    <xf numFmtId="176" fontId="6" fillId="4" borderId="21" xfId="0" applyNumberFormat="1" applyFont="1" applyFill="1" applyBorder="1" applyAlignment="1">
      <alignment vertical="center"/>
    </xf>
    <xf numFmtId="176" fontId="6" fillId="4" borderId="22" xfId="0" applyNumberFormat="1" applyFont="1" applyFill="1" applyBorder="1" applyAlignment="1">
      <alignment vertical="center"/>
    </xf>
    <xf numFmtId="0" fontId="3" fillId="0" borderId="16" xfId="0" applyFont="1" applyBorder="1" applyAlignment="1">
      <alignment horizontal="center" vertical="center"/>
    </xf>
  </cellXfs>
  <cellStyles count="93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Calc Currency (0)" xfId="19"/>
    <cellStyle name="Calc Currency (0) 2" xfId="20"/>
    <cellStyle name="Excel Built-in Normal" xfId="21"/>
    <cellStyle name="Header1" xfId="22"/>
    <cellStyle name="Header1 2" xfId="23"/>
    <cellStyle name="Header2" xfId="24"/>
    <cellStyle name="Header2 2" xfId="25"/>
    <cellStyle name="IBM(401K)" xfId="26"/>
    <cellStyle name="J401K" xfId="27"/>
    <cellStyle name="Normal_#18-Internet" xfId="28"/>
    <cellStyle name="アクセント 1 2" xfId="29"/>
    <cellStyle name="アクセント 2 2" xfId="30"/>
    <cellStyle name="アクセント 3 2" xfId="31"/>
    <cellStyle name="アクセント 4 2" xfId="32"/>
    <cellStyle name="アクセント 5 2" xfId="33"/>
    <cellStyle name="アクセント 6 2" xfId="34"/>
    <cellStyle name="タイトル 2" xfId="35"/>
    <cellStyle name="チェック セル 2" xfId="36"/>
    <cellStyle name="どちらでもない 2" xfId="37"/>
    <cellStyle name="パーセント 2" xfId="38"/>
    <cellStyle name="パーセント 3" xfId="39"/>
    <cellStyle name="メモ 2" xfId="40"/>
    <cellStyle name="リンク セル 2" xfId="41"/>
    <cellStyle name="悪い 2" xfId="42"/>
    <cellStyle name="罫線" xfId="43"/>
    <cellStyle name="罫線 2" xfId="44"/>
    <cellStyle name="計算 2" xfId="45"/>
    <cellStyle name="警告文 2" xfId="46"/>
    <cellStyle name="桁区切り 2" xfId="47"/>
    <cellStyle name="桁区切り 2 2" xfId="48"/>
    <cellStyle name="桁区切り 2 2 2" xfId="49"/>
    <cellStyle name="桁区切り 3" xfId="50"/>
    <cellStyle name="桁区切り 4" xfId="51"/>
    <cellStyle name="桁区切り 5" xfId="52"/>
    <cellStyle name="見出し 1 2" xfId="53"/>
    <cellStyle name="見出し 2 2" xfId="54"/>
    <cellStyle name="見出し 3 2" xfId="55"/>
    <cellStyle name="見出し 4 2" xfId="56"/>
    <cellStyle name="集計 2" xfId="57"/>
    <cellStyle name="出力 2" xfId="58"/>
    <cellStyle name="説明文 2" xfId="59"/>
    <cellStyle name="入力 2" xfId="60"/>
    <cellStyle name="標準" xfId="0" builtinId="0"/>
    <cellStyle name="標準 10" xfId="89"/>
    <cellStyle name="標準 11" xfId="90"/>
    <cellStyle name="標準 2" xfId="61"/>
    <cellStyle name="標準 2 2" xfId="62"/>
    <cellStyle name="標準 2 2 2" xfId="63"/>
    <cellStyle name="標準 2 2 2 2" xfId="64"/>
    <cellStyle name="標準 2 2 3" xfId="65"/>
    <cellStyle name="標準 2 2_aa" xfId="66"/>
    <cellStyle name="標準 2 3" xfId="67"/>
    <cellStyle name="標準 2 4" xfId="68"/>
    <cellStyle name="標準 2 4 2" xfId="69"/>
    <cellStyle name="標準 2 5" xfId="70"/>
    <cellStyle name="標準 2_01_【様式第１号】交付申請書H26案 住所欄変更" xfId="71"/>
    <cellStyle name="標準 3" xfId="72"/>
    <cellStyle name="標準 3 2" xfId="73"/>
    <cellStyle name="標準 3 3" xfId="74"/>
    <cellStyle name="標準 3 3 2" xfId="75"/>
    <cellStyle name="標準 3 4" xfId="76"/>
    <cellStyle name="標準 3_別冊35 印刷業者連携用CSVファイルレイアウト" xfId="77"/>
    <cellStyle name="標準 4" xfId="78"/>
    <cellStyle name="標準 4 2" xfId="79"/>
    <cellStyle name="標準 4 3" xfId="80"/>
    <cellStyle name="標準 5" xfId="81"/>
    <cellStyle name="標準 5 2" xfId="82"/>
    <cellStyle name="標準 5 2 2" xfId="83"/>
    <cellStyle name="標準 6" xfId="84"/>
    <cellStyle name="標準 7" xfId="85"/>
    <cellStyle name="標準 8" xfId="86"/>
    <cellStyle name="標準 9" xfId="91"/>
    <cellStyle name="標準 9 2" xfId="92"/>
    <cellStyle name="標準_別冊08 確認用CSVファイル、マスタデータレイアウト" xfId="88"/>
    <cellStyle name="良い 2" xfId="87"/>
  </cellStyles>
  <dxfs count="21">
    <dxf>
      <font>
        <color rgb="FFFF6600"/>
      </font>
    </dxf>
    <dxf>
      <font>
        <color rgb="FF0000FF"/>
      </font>
    </dxf>
    <dxf>
      <font>
        <color rgb="FFFF0000"/>
      </font>
    </dxf>
    <dxf>
      <font>
        <color rgb="FFFF0000"/>
      </font>
    </dxf>
    <dxf>
      <font>
        <color rgb="FF0000FF"/>
      </font>
    </dxf>
    <dxf>
      <fill>
        <patternFill>
          <bgColor rgb="FFFFFF99"/>
        </patternFill>
      </fill>
    </dxf>
    <dxf>
      <fill>
        <patternFill>
          <bgColor theme="0" tint="-0.24994659260841701"/>
        </patternFill>
      </fill>
    </dxf>
    <dxf>
      <fill>
        <patternFill>
          <bgColor rgb="FFFFFF99"/>
        </patternFill>
      </fill>
    </dxf>
    <dxf>
      <fill>
        <patternFill>
          <bgColor theme="0" tint="-0.24994659260841701"/>
        </patternFill>
      </fill>
    </dxf>
    <dxf>
      <fill>
        <patternFill>
          <bgColor rgb="FFFFFF99"/>
        </patternFill>
      </fill>
    </dxf>
    <dxf>
      <fill>
        <patternFill>
          <bgColor theme="0" tint="-0.24994659260841701"/>
        </patternFill>
      </fill>
    </dxf>
    <dxf>
      <fill>
        <patternFill>
          <bgColor rgb="FFFFFF99"/>
        </patternFill>
      </fill>
    </dxf>
    <dxf>
      <fill>
        <patternFill>
          <bgColor theme="0" tint="-0.24994659260841701"/>
        </patternFill>
      </fill>
    </dxf>
    <dxf>
      <fill>
        <patternFill>
          <bgColor rgb="FFFFFF99"/>
        </patternFill>
      </fill>
    </dxf>
    <dxf>
      <fill>
        <patternFill>
          <bgColor theme="0" tint="-0.24994659260841701"/>
        </patternFill>
      </fill>
    </dxf>
    <dxf>
      <fill>
        <patternFill>
          <bgColor rgb="FFFFFF99"/>
        </patternFill>
      </fill>
    </dxf>
    <dxf>
      <fill>
        <patternFill>
          <bgColor theme="0" tint="-0.24994659260841701"/>
        </patternFill>
      </fill>
    </dxf>
    <dxf>
      <fill>
        <patternFill>
          <bgColor rgb="FFFFFF99"/>
        </patternFill>
      </fill>
    </dxf>
    <dxf>
      <fill>
        <patternFill>
          <bgColor theme="0" tint="-0.24994659260841701"/>
        </patternFill>
      </fill>
    </dxf>
    <dxf>
      <fill>
        <patternFill>
          <bgColor rgb="FFFFFF99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0000FF"/>
      <color rgb="FFFFFF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9</xdr:row>
      <xdr:rowOff>9525</xdr:rowOff>
    </xdr:from>
    <xdr:to>
      <xdr:col>33</xdr:col>
      <xdr:colOff>9525</xdr:colOff>
      <xdr:row>9</xdr:row>
      <xdr:rowOff>9525</xdr:rowOff>
    </xdr:to>
    <xdr:cxnSp macro="">
      <xdr:nvCxnSpPr>
        <xdr:cNvPr id="2" name="直線コネクタ 1"/>
        <xdr:cNvCxnSpPr/>
      </xdr:nvCxnSpPr>
      <xdr:spPr>
        <a:xfrm>
          <a:off x="3333750" y="1209675"/>
          <a:ext cx="4533900" cy="0"/>
        </a:xfrm>
        <a:prstGeom prst="line">
          <a:avLst/>
        </a:prstGeom>
        <a:ln w="38100">
          <a:solidFill>
            <a:srgbClr val="FF0000"/>
          </a:solidFill>
          <a:headEnd type="oval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0</xdr:colOff>
      <xdr:row>8</xdr:row>
      <xdr:rowOff>161925</xdr:rowOff>
    </xdr:from>
    <xdr:to>
      <xdr:col>33</xdr:col>
      <xdr:colOff>0</xdr:colOff>
      <xdr:row>16</xdr:row>
      <xdr:rowOff>161925</xdr:rowOff>
    </xdr:to>
    <xdr:cxnSp macro="">
      <xdr:nvCxnSpPr>
        <xdr:cNvPr id="3" name="直線コネクタ 2"/>
        <xdr:cNvCxnSpPr/>
      </xdr:nvCxnSpPr>
      <xdr:spPr>
        <a:xfrm>
          <a:off x="7858125" y="1190625"/>
          <a:ext cx="0" cy="1543050"/>
        </a:xfrm>
        <a:prstGeom prst="line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228600</xdr:colOff>
      <xdr:row>22</xdr:row>
      <xdr:rowOff>0</xdr:rowOff>
    </xdr:from>
    <xdr:to>
      <xdr:col>36</xdr:col>
      <xdr:colOff>228600</xdr:colOff>
      <xdr:row>24</xdr:row>
      <xdr:rowOff>161925</xdr:rowOff>
    </xdr:to>
    <xdr:cxnSp macro="">
      <xdr:nvCxnSpPr>
        <xdr:cNvPr id="4" name="直線コネクタ 3"/>
        <xdr:cNvCxnSpPr/>
      </xdr:nvCxnSpPr>
      <xdr:spPr>
        <a:xfrm>
          <a:off x="8801100" y="3600450"/>
          <a:ext cx="0" cy="504825"/>
        </a:xfrm>
        <a:prstGeom prst="line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9524</xdr:colOff>
      <xdr:row>38</xdr:row>
      <xdr:rowOff>3</xdr:rowOff>
    </xdr:from>
    <xdr:to>
      <xdr:col>25</xdr:col>
      <xdr:colOff>209553</xdr:colOff>
      <xdr:row>39</xdr:row>
      <xdr:rowOff>9524</xdr:rowOff>
    </xdr:to>
    <xdr:sp macro="" textlink="">
      <xdr:nvSpPr>
        <xdr:cNvPr id="5" name="左中かっこ 4"/>
        <xdr:cNvSpPr/>
      </xdr:nvSpPr>
      <xdr:spPr>
        <a:xfrm rot="16200000">
          <a:off x="5376865" y="5738812"/>
          <a:ext cx="180971" cy="1390654"/>
        </a:xfrm>
        <a:prstGeom prst="leftBrace">
          <a:avLst>
            <a:gd name="adj1" fmla="val 52381"/>
            <a:gd name="adj2" fmla="val 50000"/>
          </a:avLst>
        </a:prstGeom>
        <a:ln w="38100">
          <a:solidFill>
            <a:srgbClr val="0000FF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228600</xdr:colOff>
      <xdr:row>38</xdr:row>
      <xdr:rowOff>152401</xdr:rowOff>
    </xdr:from>
    <xdr:to>
      <xdr:col>22</xdr:col>
      <xdr:colOff>228600</xdr:colOff>
      <xdr:row>40</xdr:row>
      <xdr:rowOff>9525</xdr:rowOff>
    </xdr:to>
    <xdr:cxnSp macro="">
      <xdr:nvCxnSpPr>
        <xdr:cNvPr id="6" name="直線コネクタ 5"/>
        <xdr:cNvCxnSpPr/>
      </xdr:nvCxnSpPr>
      <xdr:spPr>
        <a:xfrm flipV="1">
          <a:off x="5467350" y="6496051"/>
          <a:ext cx="0" cy="200024"/>
        </a:xfrm>
        <a:prstGeom prst="line">
          <a:avLst/>
        </a:prstGeom>
        <a:ln w="25400">
          <a:solidFill>
            <a:srgbClr val="0000FF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228601</xdr:colOff>
      <xdr:row>40</xdr:row>
      <xdr:rowOff>1</xdr:rowOff>
    </xdr:from>
    <xdr:to>
      <xdr:col>33</xdr:col>
      <xdr:colOff>9525</xdr:colOff>
      <xdr:row>40</xdr:row>
      <xdr:rowOff>1</xdr:rowOff>
    </xdr:to>
    <xdr:cxnSp macro="">
      <xdr:nvCxnSpPr>
        <xdr:cNvPr id="7" name="直線コネクタ 6"/>
        <xdr:cNvCxnSpPr/>
      </xdr:nvCxnSpPr>
      <xdr:spPr>
        <a:xfrm flipH="1">
          <a:off x="5467351" y="6686551"/>
          <a:ext cx="2400299" cy="0"/>
        </a:xfrm>
        <a:prstGeom prst="line">
          <a:avLst/>
        </a:prstGeom>
        <a:ln w="38100">
          <a:solidFill>
            <a:srgbClr val="0000FF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19050</xdr:colOff>
      <xdr:row>23</xdr:row>
      <xdr:rowOff>0</xdr:rowOff>
    </xdr:from>
    <xdr:to>
      <xdr:col>26</xdr:col>
      <xdr:colOff>0</xdr:colOff>
      <xdr:row>24</xdr:row>
      <xdr:rowOff>0</xdr:rowOff>
    </xdr:to>
    <xdr:sp macro="" textlink="">
      <xdr:nvSpPr>
        <xdr:cNvPr id="9" name="左中かっこ 8"/>
        <xdr:cNvSpPr/>
      </xdr:nvSpPr>
      <xdr:spPr>
        <a:xfrm rot="5400000">
          <a:off x="5400675" y="3152775"/>
          <a:ext cx="171450" cy="1409700"/>
        </a:xfrm>
        <a:prstGeom prst="leftBrace">
          <a:avLst>
            <a:gd name="adj1" fmla="val 52381"/>
            <a:gd name="adj2" fmla="val 33108"/>
          </a:avLst>
        </a:prstGeom>
        <a:ln w="38100">
          <a:solidFill>
            <a:srgbClr val="0000FF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1</xdr:colOff>
      <xdr:row>12</xdr:row>
      <xdr:rowOff>9525</xdr:rowOff>
    </xdr:from>
    <xdr:to>
      <xdr:col>20</xdr:col>
      <xdr:colOff>9525</xdr:colOff>
      <xdr:row>12</xdr:row>
      <xdr:rowOff>9525</xdr:rowOff>
    </xdr:to>
    <xdr:cxnSp macro="">
      <xdr:nvCxnSpPr>
        <xdr:cNvPr id="10" name="直線コネクタ 9"/>
        <xdr:cNvCxnSpPr/>
      </xdr:nvCxnSpPr>
      <xdr:spPr>
        <a:xfrm flipH="1">
          <a:off x="3095626" y="1724025"/>
          <a:ext cx="1676399" cy="0"/>
        </a:xfrm>
        <a:prstGeom prst="line">
          <a:avLst/>
        </a:prstGeom>
        <a:ln w="38100">
          <a:solidFill>
            <a:srgbClr val="0000FF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19052</xdr:colOff>
      <xdr:row>10</xdr:row>
      <xdr:rowOff>19050</xdr:rowOff>
    </xdr:from>
    <xdr:to>
      <xdr:col>4</xdr:col>
      <xdr:colOff>19053</xdr:colOff>
      <xdr:row>12</xdr:row>
      <xdr:rowOff>19050</xdr:rowOff>
    </xdr:to>
    <xdr:cxnSp macro="">
      <xdr:nvCxnSpPr>
        <xdr:cNvPr id="11" name="直線コネクタ 10"/>
        <xdr:cNvCxnSpPr/>
      </xdr:nvCxnSpPr>
      <xdr:spPr>
        <a:xfrm flipH="1">
          <a:off x="971552" y="1390650"/>
          <a:ext cx="1" cy="342900"/>
        </a:xfrm>
        <a:prstGeom prst="line">
          <a:avLst/>
        </a:prstGeom>
        <a:ln w="38100">
          <a:solidFill>
            <a:srgbClr val="0000FF"/>
          </a:solidFill>
          <a:prstDash val="sysDot"/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9525</xdr:colOff>
      <xdr:row>22</xdr:row>
      <xdr:rowOff>9525</xdr:rowOff>
    </xdr:from>
    <xdr:to>
      <xdr:col>24</xdr:col>
      <xdr:colOff>9527</xdr:colOff>
      <xdr:row>23</xdr:row>
      <xdr:rowOff>0</xdr:rowOff>
    </xdr:to>
    <xdr:cxnSp macro="">
      <xdr:nvCxnSpPr>
        <xdr:cNvPr id="12" name="直線コネクタ 11"/>
        <xdr:cNvCxnSpPr>
          <a:endCxn id="9" idx="1"/>
        </xdr:cNvCxnSpPr>
      </xdr:nvCxnSpPr>
      <xdr:spPr>
        <a:xfrm>
          <a:off x="5724525" y="3609975"/>
          <a:ext cx="2" cy="161925"/>
        </a:xfrm>
        <a:prstGeom prst="line">
          <a:avLst/>
        </a:prstGeom>
        <a:ln w="38100">
          <a:solidFill>
            <a:srgbClr val="0000FF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19052</xdr:colOff>
      <xdr:row>19</xdr:row>
      <xdr:rowOff>66675</xdr:rowOff>
    </xdr:from>
    <xdr:to>
      <xdr:col>22</xdr:col>
      <xdr:colOff>123825</xdr:colOff>
      <xdr:row>19</xdr:row>
      <xdr:rowOff>66675</xdr:rowOff>
    </xdr:to>
    <xdr:cxnSp macro="">
      <xdr:nvCxnSpPr>
        <xdr:cNvPr id="13" name="直線コネクタ 12"/>
        <xdr:cNvCxnSpPr/>
      </xdr:nvCxnSpPr>
      <xdr:spPr>
        <a:xfrm flipH="1">
          <a:off x="5019677" y="3152775"/>
          <a:ext cx="342898" cy="0"/>
        </a:xfrm>
        <a:prstGeom prst="line">
          <a:avLst/>
        </a:prstGeom>
        <a:ln w="38100">
          <a:solidFill>
            <a:srgbClr val="0000FF"/>
          </a:solidFill>
          <a:headEnd type="oval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85725</xdr:colOff>
      <xdr:row>19</xdr:row>
      <xdr:rowOff>47625</xdr:rowOff>
    </xdr:from>
    <xdr:to>
      <xdr:col>35</xdr:col>
      <xdr:colOff>228600</xdr:colOff>
      <xdr:row>19</xdr:row>
      <xdr:rowOff>47625</xdr:rowOff>
    </xdr:to>
    <xdr:cxnSp macro="">
      <xdr:nvCxnSpPr>
        <xdr:cNvPr id="14" name="直線コネクタ 13"/>
        <xdr:cNvCxnSpPr/>
      </xdr:nvCxnSpPr>
      <xdr:spPr>
        <a:xfrm>
          <a:off x="8181975" y="3133725"/>
          <a:ext cx="381000" cy="0"/>
        </a:xfrm>
        <a:prstGeom prst="line">
          <a:avLst/>
        </a:prstGeom>
        <a:ln w="38100">
          <a:solidFill>
            <a:srgbClr val="FF0000"/>
          </a:solidFill>
          <a:headEnd type="oval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</xdr:colOff>
      <xdr:row>12</xdr:row>
      <xdr:rowOff>19050</xdr:rowOff>
    </xdr:from>
    <xdr:to>
      <xdr:col>6</xdr:col>
      <xdr:colOff>9525</xdr:colOff>
      <xdr:row>12</xdr:row>
      <xdr:rowOff>19050</xdr:rowOff>
    </xdr:to>
    <xdr:cxnSp macro="">
      <xdr:nvCxnSpPr>
        <xdr:cNvPr id="15" name="直線コネクタ 14"/>
        <xdr:cNvCxnSpPr/>
      </xdr:nvCxnSpPr>
      <xdr:spPr>
        <a:xfrm flipH="1">
          <a:off x="952501" y="1733550"/>
          <a:ext cx="485774" cy="0"/>
        </a:xfrm>
        <a:prstGeom prst="line">
          <a:avLst/>
        </a:prstGeom>
        <a:ln w="38100">
          <a:solidFill>
            <a:srgbClr val="0000FF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</xdr:colOff>
      <xdr:row>12</xdr:row>
      <xdr:rowOff>9525</xdr:rowOff>
    </xdr:from>
    <xdr:to>
      <xdr:col>20</xdr:col>
      <xdr:colOff>2</xdr:colOff>
      <xdr:row>17</xdr:row>
      <xdr:rowOff>9525</xdr:rowOff>
    </xdr:to>
    <xdr:cxnSp macro="">
      <xdr:nvCxnSpPr>
        <xdr:cNvPr id="16" name="直線コネクタ 15"/>
        <xdr:cNvCxnSpPr/>
      </xdr:nvCxnSpPr>
      <xdr:spPr>
        <a:xfrm>
          <a:off x="4762502" y="1724025"/>
          <a:ext cx="0" cy="1028700"/>
        </a:xfrm>
        <a:prstGeom prst="line">
          <a:avLst/>
        </a:prstGeom>
        <a:ln w="38100">
          <a:solidFill>
            <a:srgbClr val="0000FF"/>
          </a:solidFill>
          <a:prstDash val="sysDot"/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152400</xdr:colOff>
      <xdr:row>18</xdr:row>
      <xdr:rowOff>123825</xdr:rowOff>
    </xdr:from>
    <xdr:to>
      <xdr:col>9</xdr:col>
      <xdr:colOff>161925</xdr:colOff>
      <xdr:row>18</xdr:row>
      <xdr:rowOff>123825</xdr:rowOff>
    </xdr:to>
    <xdr:cxnSp macro="">
      <xdr:nvCxnSpPr>
        <xdr:cNvPr id="17" name="直線コネクタ 16"/>
        <xdr:cNvCxnSpPr/>
      </xdr:nvCxnSpPr>
      <xdr:spPr>
        <a:xfrm>
          <a:off x="1343025" y="3038475"/>
          <a:ext cx="962025" cy="0"/>
        </a:xfrm>
        <a:prstGeom prst="line">
          <a:avLst/>
        </a:prstGeom>
        <a:ln w="38100">
          <a:solidFill>
            <a:schemeClr val="tx1"/>
          </a:solidFill>
          <a:headEnd type="oval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161925</xdr:colOff>
      <xdr:row>7</xdr:row>
      <xdr:rowOff>104775</xdr:rowOff>
    </xdr:from>
    <xdr:to>
      <xdr:col>10</xdr:col>
      <xdr:colOff>66675</xdr:colOff>
      <xdr:row>10</xdr:row>
      <xdr:rowOff>66675</xdr:rowOff>
    </xdr:to>
    <xdr:sp macro="" textlink="">
      <xdr:nvSpPr>
        <xdr:cNvPr id="18" name="角丸四角形 17"/>
        <xdr:cNvSpPr/>
      </xdr:nvSpPr>
      <xdr:spPr>
        <a:xfrm>
          <a:off x="400050" y="962025"/>
          <a:ext cx="2047875" cy="476250"/>
        </a:xfrm>
        <a:prstGeom prst="roundRect">
          <a:avLst/>
        </a:prstGeom>
        <a:noFill/>
        <a:ln>
          <a:solidFill>
            <a:srgbClr val="7030A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133351</xdr:colOff>
      <xdr:row>19</xdr:row>
      <xdr:rowOff>114300</xdr:rowOff>
    </xdr:from>
    <xdr:to>
      <xdr:col>9</xdr:col>
      <xdr:colOff>95251</xdr:colOff>
      <xdr:row>22</xdr:row>
      <xdr:rowOff>76200</xdr:rowOff>
    </xdr:to>
    <xdr:sp macro="" textlink="">
      <xdr:nvSpPr>
        <xdr:cNvPr id="19" name="角丸四角形 18"/>
        <xdr:cNvSpPr/>
      </xdr:nvSpPr>
      <xdr:spPr>
        <a:xfrm>
          <a:off x="371476" y="3371850"/>
          <a:ext cx="1866900" cy="476250"/>
        </a:xfrm>
        <a:prstGeom prst="roundRect">
          <a:avLst/>
        </a:prstGeom>
        <a:noFill/>
        <a:ln>
          <a:solidFill>
            <a:srgbClr val="7030A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161925</xdr:colOff>
      <xdr:row>27</xdr:row>
      <xdr:rowOff>114300</xdr:rowOff>
    </xdr:from>
    <xdr:to>
      <xdr:col>13</xdr:col>
      <xdr:colOff>104775</xdr:colOff>
      <xdr:row>36</xdr:row>
      <xdr:rowOff>76200</xdr:rowOff>
    </xdr:to>
    <xdr:sp macro="" textlink="">
      <xdr:nvSpPr>
        <xdr:cNvPr id="20" name="角丸四角形 19"/>
        <xdr:cNvSpPr/>
      </xdr:nvSpPr>
      <xdr:spPr>
        <a:xfrm>
          <a:off x="400050" y="4743450"/>
          <a:ext cx="2800350" cy="1504950"/>
        </a:xfrm>
        <a:prstGeom prst="roundRect">
          <a:avLst>
            <a:gd name="adj" fmla="val 7521"/>
          </a:avLst>
        </a:prstGeom>
        <a:noFill/>
        <a:ln>
          <a:solidFill>
            <a:srgbClr val="7030A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9525</xdr:colOff>
      <xdr:row>30</xdr:row>
      <xdr:rowOff>0</xdr:rowOff>
    </xdr:from>
    <xdr:to>
      <xdr:col>29</xdr:col>
      <xdr:colOff>9525</xdr:colOff>
      <xdr:row>31</xdr:row>
      <xdr:rowOff>9525</xdr:rowOff>
    </xdr:to>
    <xdr:cxnSp macro="">
      <xdr:nvCxnSpPr>
        <xdr:cNvPr id="22" name="直線コネクタ 21"/>
        <xdr:cNvCxnSpPr/>
      </xdr:nvCxnSpPr>
      <xdr:spPr>
        <a:xfrm>
          <a:off x="6915150" y="5143500"/>
          <a:ext cx="0" cy="180975"/>
        </a:xfrm>
        <a:prstGeom prst="line">
          <a:avLst/>
        </a:prstGeom>
        <a:ln w="38100">
          <a:solidFill>
            <a:schemeClr val="tx1"/>
          </a:solidFill>
          <a:prstDash val="solid"/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228600</xdr:colOff>
      <xdr:row>31</xdr:row>
      <xdr:rowOff>9525</xdr:rowOff>
    </xdr:from>
    <xdr:to>
      <xdr:col>41</xdr:col>
      <xdr:colOff>19050</xdr:colOff>
      <xdr:row>31</xdr:row>
      <xdr:rowOff>9525</xdr:rowOff>
    </xdr:to>
    <xdr:cxnSp macro="">
      <xdr:nvCxnSpPr>
        <xdr:cNvPr id="25" name="直線コネクタ 24"/>
        <xdr:cNvCxnSpPr/>
      </xdr:nvCxnSpPr>
      <xdr:spPr>
        <a:xfrm flipH="1">
          <a:off x="6896100" y="5324475"/>
          <a:ext cx="2886075" cy="0"/>
        </a:xfrm>
        <a:prstGeom prst="line">
          <a:avLst/>
        </a:prstGeom>
        <a:ln w="38100">
          <a:solidFill>
            <a:schemeClr val="tx1"/>
          </a:solidFill>
          <a:prstDash val="solid"/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0</xdr:colOff>
      <xdr:row>30</xdr:row>
      <xdr:rowOff>0</xdr:rowOff>
    </xdr:from>
    <xdr:to>
      <xdr:col>41</xdr:col>
      <xdr:colOff>0</xdr:colOff>
      <xdr:row>32</xdr:row>
      <xdr:rowOff>9525</xdr:rowOff>
    </xdr:to>
    <xdr:cxnSp macro="">
      <xdr:nvCxnSpPr>
        <xdr:cNvPr id="28" name="直線コネクタ 27"/>
        <xdr:cNvCxnSpPr/>
      </xdr:nvCxnSpPr>
      <xdr:spPr>
        <a:xfrm>
          <a:off x="9763125" y="5143500"/>
          <a:ext cx="0" cy="352425"/>
        </a:xfrm>
        <a:prstGeom prst="line">
          <a:avLst/>
        </a:prstGeom>
        <a:ln w="38100">
          <a:solidFill>
            <a:schemeClr val="tx1"/>
          </a:solidFill>
          <a:prstDash val="solid"/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228600</xdr:colOff>
      <xdr:row>30</xdr:row>
      <xdr:rowOff>0</xdr:rowOff>
    </xdr:from>
    <xdr:to>
      <xdr:col>33</xdr:col>
      <xdr:colOff>9525</xdr:colOff>
      <xdr:row>40</xdr:row>
      <xdr:rowOff>0</xdr:rowOff>
    </xdr:to>
    <xdr:cxnSp macro="">
      <xdr:nvCxnSpPr>
        <xdr:cNvPr id="8" name="直線コネクタ 7"/>
        <xdr:cNvCxnSpPr/>
      </xdr:nvCxnSpPr>
      <xdr:spPr>
        <a:xfrm flipH="1">
          <a:off x="7848600" y="4972050"/>
          <a:ext cx="19050" cy="1714500"/>
        </a:xfrm>
        <a:prstGeom prst="line">
          <a:avLst/>
        </a:prstGeom>
        <a:ln w="38100">
          <a:solidFill>
            <a:srgbClr val="0000FF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133350</xdr:colOff>
      <xdr:row>9</xdr:row>
      <xdr:rowOff>28575</xdr:rowOff>
    </xdr:from>
    <xdr:to>
      <xdr:col>44</xdr:col>
      <xdr:colOff>161925</xdr:colOff>
      <xdr:row>15</xdr:row>
      <xdr:rowOff>152400</xdr:rowOff>
    </xdr:to>
    <xdr:sp macro="" textlink="">
      <xdr:nvSpPr>
        <xdr:cNvPr id="26" name="線吹き出し 2 (枠付き) 25"/>
        <xdr:cNvSpPr/>
      </xdr:nvSpPr>
      <xdr:spPr>
        <a:xfrm>
          <a:off x="7991475" y="1571625"/>
          <a:ext cx="2647950" cy="1152525"/>
        </a:xfrm>
        <a:prstGeom prst="borderCallout2">
          <a:avLst>
            <a:gd name="adj1" fmla="val 104516"/>
            <a:gd name="adj2" fmla="val 57548"/>
            <a:gd name="adj3" fmla="val 139833"/>
            <a:gd name="adj4" fmla="val 81750"/>
            <a:gd name="adj5" fmla="val 232447"/>
            <a:gd name="adj6" fmla="val 81116"/>
          </a:avLst>
        </a:prstGeom>
        <a:solidFill>
          <a:srgbClr val="FFFFCC"/>
        </a:solidFill>
        <a:ln w="15875">
          <a:solidFill>
            <a:schemeClr val="tx1"/>
          </a:solidFill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36000" bIns="36000" rtlCol="0" anchor="ctr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うち生産数量目標の枠内</a:t>
          </a:r>
          <a:r>
            <a:rPr kumimoji="1" lang="ja-JP" altLang="en-US" sz="1000">
              <a:solidFill>
                <a:sysClr val="windowText" lastClr="000000"/>
              </a:solidFill>
            </a:rPr>
            <a:t> ＝ </a:t>
          </a:r>
          <a:r>
            <a:rPr kumimoji="1" lang="ja-JP" altLang="en-US" sz="1000" b="1">
              <a:solidFill>
                <a:srgbClr val="0000FF"/>
              </a:solidFill>
            </a:rPr>
            <a:t>①</a:t>
          </a:r>
          <a:r>
            <a:rPr kumimoji="1" lang="ja-JP" altLang="en-US" sz="1000">
              <a:solidFill>
                <a:sysClr val="windowText" lastClr="000000"/>
              </a:solidFill>
            </a:rPr>
            <a:t> － </a:t>
          </a:r>
          <a:r>
            <a:rPr kumimoji="1" lang="ja-JP" altLang="en-US" sz="1000" b="1">
              <a:solidFill>
                <a:srgbClr val="FF0000"/>
              </a:solidFill>
            </a:rPr>
            <a:t>②</a:t>
          </a:r>
          <a:endParaRPr kumimoji="1" lang="en-US" altLang="ja-JP" sz="1000" b="1">
            <a:solidFill>
              <a:srgbClr val="FF0000"/>
            </a:solidFill>
          </a:endParaRPr>
        </a:p>
        <a:p>
          <a:pPr algn="l"/>
          <a:endParaRPr kumimoji="1" lang="en-US" altLang="ja-JP" sz="1000" b="1">
            <a:solidFill>
              <a:srgbClr val="FF0000"/>
            </a:solidFill>
          </a:endParaRPr>
        </a:p>
        <a:p>
          <a:pPr algn="l"/>
          <a:r>
            <a:rPr kumimoji="1" lang="en-US" altLang="ja-JP" sz="900">
              <a:solidFill>
                <a:sysClr val="windowText" lastClr="000000"/>
              </a:solidFill>
            </a:rPr>
            <a:t>※</a:t>
          </a:r>
          <a:r>
            <a:rPr kumimoji="1" lang="ja-JP" altLang="en-US" sz="900">
              <a:solidFill>
                <a:sysClr val="windowText" lastClr="000000"/>
              </a:solidFill>
            </a:rPr>
            <a:t>「③醸造用玄米の交付対象農地面積」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　　を対象面積の上限として計算する。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900">
              <a:solidFill>
                <a:sysClr val="windowText" lastClr="000000"/>
              </a:solidFill>
            </a:rPr>
            <a:t>※</a:t>
          </a:r>
          <a:r>
            <a:rPr kumimoji="1" lang="ja-JP" altLang="en-US" sz="900">
              <a:solidFill>
                <a:sysClr val="windowText" lastClr="000000"/>
              </a:solidFill>
            </a:rPr>
            <a:t>計算結果がマイナスとなる場合はゼロ</a:t>
          </a:r>
          <a:r>
            <a:rPr kumimoji="1" lang="ja-JP" altLang="en-US" sz="1000">
              <a:solidFill>
                <a:sysClr val="windowText" lastClr="000000"/>
              </a:solidFill>
            </a:rPr>
            <a:t>。</a:t>
          </a:r>
        </a:p>
      </xdr:txBody>
    </xdr:sp>
    <xdr:clientData/>
  </xdr:twoCellAnchor>
  <xdr:twoCellAnchor>
    <xdr:from>
      <xdr:col>18</xdr:col>
      <xdr:colOff>228600</xdr:colOff>
      <xdr:row>38</xdr:row>
      <xdr:rowOff>95249</xdr:rowOff>
    </xdr:from>
    <xdr:to>
      <xdr:col>20</xdr:col>
      <xdr:colOff>66675</xdr:colOff>
      <xdr:row>40</xdr:row>
      <xdr:rowOff>78316</xdr:rowOff>
    </xdr:to>
    <xdr:sp macro="" textlink="">
      <xdr:nvSpPr>
        <xdr:cNvPr id="21" name="円形吹き出し 20"/>
        <xdr:cNvSpPr/>
      </xdr:nvSpPr>
      <xdr:spPr>
        <a:xfrm>
          <a:off x="4514850" y="6610349"/>
          <a:ext cx="314325" cy="325967"/>
        </a:xfrm>
        <a:prstGeom prst="wedgeEllipseCallout">
          <a:avLst>
            <a:gd name="adj1" fmla="val 89942"/>
            <a:gd name="adj2" fmla="val -102759"/>
          </a:avLst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1100" b="1" i="0">
              <a:solidFill>
                <a:srgbClr val="0000FF"/>
              </a:solidFill>
            </a:rPr>
            <a:t>③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R42"/>
  <sheetViews>
    <sheetView tabSelected="1" zoomScaleNormal="100" workbookViewId="0"/>
  </sheetViews>
  <sheetFormatPr defaultColWidth="3.125" defaultRowHeight="13.5" customHeight="1" x14ac:dyDescent="0.15"/>
  <cols>
    <col min="1" max="16384" width="3.125" style="1"/>
  </cols>
  <sheetData>
    <row r="2" spans="2:44" ht="13.5" customHeight="1" x14ac:dyDescent="0.15">
      <c r="B2" s="2" t="s">
        <v>36</v>
      </c>
      <c r="Q2" s="2" t="s">
        <v>42</v>
      </c>
      <c r="AR2" s="16" t="s">
        <v>37</v>
      </c>
    </row>
    <row r="3" spans="2:44" ht="13.5" customHeight="1" x14ac:dyDescent="0.15">
      <c r="Q3" s="17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9"/>
    </row>
    <row r="4" spans="2:44" ht="13.5" customHeight="1" x14ac:dyDescent="0.15">
      <c r="C4" s="2" t="s">
        <v>50</v>
      </c>
      <c r="Q4" s="20" t="s">
        <v>43</v>
      </c>
      <c r="R4" s="21" t="s">
        <v>47</v>
      </c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2"/>
    </row>
    <row r="5" spans="2:44" ht="13.5" customHeight="1" x14ac:dyDescent="0.15">
      <c r="C5" s="54" t="s">
        <v>49</v>
      </c>
      <c r="D5" s="55"/>
      <c r="E5" s="55"/>
      <c r="F5" s="55"/>
      <c r="G5" s="3"/>
      <c r="H5" s="3"/>
      <c r="I5" s="3"/>
      <c r="J5" s="3"/>
      <c r="K5" s="3"/>
      <c r="L5" s="3"/>
      <c r="M5" s="3"/>
      <c r="N5" s="4"/>
      <c r="Q5" s="20" t="s">
        <v>44</v>
      </c>
      <c r="R5" s="21" t="s">
        <v>48</v>
      </c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2"/>
    </row>
    <row r="6" spans="2:44" ht="13.5" customHeight="1" x14ac:dyDescent="0.15">
      <c r="C6" s="56"/>
      <c r="D6" s="57"/>
      <c r="E6" s="57"/>
      <c r="F6" s="57"/>
      <c r="G6" s="54" t="s">
        <v>0</v>
      </c>
      <c r="H6" s="55"/>
      <c r="I6" s="55"/>
      <c r="J6" s="59"/>
      <c r="K6" s="62" t="s">
        <v>1</v>
      </c>
      <c r="L6" s="63"/>
      <c r="M6" s="63"/>
      <c r="N6" s="64"/>
      <c r="Q6" s="20" t="s">
        <v>44</v>
      </c>
      <c r="R6" s="21" t="s">
        <v>45</v>
      </c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2"/>
    </row>
    <row r="7" spans="2:44" ht="13.5" customHeight="1" x14ac:dyDescent="0.15">
      <c r="C7" s="56"/>
      <c r="D7" s="57"/>
      <c r="E7" s="57"/>
      <c r="F7" s="57"/>
      <c r="G7" s="56"/>
      <c r="H7" s="57"/>
      <c r="I7" s="57"/>
      <c r="J7" s="60"/>
      <c r="K7" s="65"/>
      <c r="L7" s="66"/>
      <c r="M7" s="66"/>
      <c r="N7" s="67"/>
      <c r="Q7" s="20" t="s">
        <v>44</v>
      </c>
      <c r="R7" s="26" t="s">
        <v>46</v>
      </c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2"/>
    </row>
    <row r="8" spans="2:44" ht="13.5" customHeight="1" x14ac:dyDescent="0.15">
      <c r="C8" s="68" t="s">
        <v>2</v>
      </c>
      <c r="D8" s="69"/>
      <c r="E8" s="69"/>
      <c r="F8" s="69"/>
      <c r="G8" s="68" t="s">
        <v>2</v>
      </c>
      <c r="H8" s="69"/>
      <c r="I8" s="69"/>
      <c r="J8" s="70"/>
      <c r="K8" s="71" t="s">
        <v>3</v>
      </c>
      <c r="L8" s="72"/>
      <c r="M8" s="72"/>
      <c r="N8" s="73"/>
      <c r="Q8" s="23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5"/>
    </row>
    <row r="9" spans="2:44" ht="13.5" customHeight="1" x14ac:dyDescent="0.15">
      <c r="C9" s="46">
        <v>2000</v>
      </c>
      <c r="D9" s="46"/>
      <c r="E9" s="46"/>
      <c r="F9" s="46"/>
      <c r="G9" s="46">
        <v>1400</v>
      </c>
      <c r="H9" s="46"/>
      <c r="I9" s="46"/>
      <c r="J9" s="46"/>
      <c r="K9" s="47">
        <f>C9-G9</f>
        <v>600</v>
      </c>
      <c r="L9" s="47"/>
      <c r="M9" s="47"/>
      <c r="N9" s="47"/>
    </row>
    <row r="10" spans="2:44" ht="13.5" customHeight="1" x14ac:dyDescent="0.15">
      <c r="C10" s="46"/>
      <c r="D10" s="46"/>
      <c r="E10" s="46"/>
      <c r="F10" s="46"/>
      <c r="G10" s="46"/>
      <c r="H10" s="46"/>
      <c r="I10" s="46"/>
      <c r="J10" s="46"/>
      <c r="K10" s="47"/>
      <c r="L10" s="47"/>
      <c r="M10" s="47"/>
      <c r="N10" s="47"/>
    </row>
    <row r="12" spans="2:44" ht="13.5" customHeight="1" x14ac:dyDescent="0.15">
      <c r="G12" s="48" t="str">
        <f>IF(C9=S21,"購入申込","数量不一致")</f>
        <v>購入申込</v>
      </c>
      <c r="H12" s="49"/>
      <c r="I12" s="49"/>
      <c r="J12" s="49"/>
      <c r="K12" s="49"/>
      <c r="L12" s="49"/>
      <c r="M12" s="50"/>
    </row>
    <row r="13" spans="2:44" ht="13.5" customHeight="1" x14ac:dyDescent="0.15">
      <c r="G13" s="51"/>
      <c r="H13" s="52"/>
      <c r="I13" s="52"/>
      <c r="J13" s="52"/>
      <c r="K13" s="52"/>
      <c r="L13" s="52"/>
      <c r="M13" s="53"/>
    </row>
    <row r="15" spans="2:44" ht="13.5" customHeight="1" thickBot="1" x14ac:dyDescent="0.2">
      <c r="B15" s="2" t="s">
        <v>4</v>
      </c>
    </row>
    <row r="16" spans="2:44" ht="13.5" customHeight="1" x14ac:dyDescent="0.15">
      <c r="B16" s="5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7"/>
    </row>
    <row r="17" spans="2:44" ht="13.5" customHeight="1" x14ac:dyDescent="0.15">
      <c r="B17" s="8"/>
      <c r="C17" s="9" t="s">
        <v>34</v>
      </c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 t="s">
        <v>40</v>
      </c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10"/>
    </row>
    <row r="18" spans="2:44" ht="13.5" customHeight="1" x14ac:dyDescent="0.15">
      <c r="B18" s="8"/>
      <c r="C18" s="54" t="s">
        <v>35</v>
      </c>
      <c r="D18" s="55"/>
      <c r="E18" s="55"/>
      <c r="F18" s="55"/>
      <c r="G18" s="58" t="s">
        <v>5</v>
      </c>
      <c r="H18" s="55"/>
      <c r="I18" s="59"/>
      <c r="J18" s="61" t="s">
        <v>6</v>
      </c>
      <c r="K18" s="55"/>
      <c r="L18" s="55"/>
      <c r="M18" s="59"/>
      <c r="N18" s="11"/>
      <c r="O18" s="9"/>
      <c r="P18" s="9"/>
      <c r="Q18" s="9"/>
      <c r="R18" s="9"/>
      <c r="S18" s="74" t="s">
        <v>7</v>
      </c>
      <c r="T18" s="75"/>
      <c r="U18" s="75"/>
      <c r="V18" s="75"/>
      <c r="W18" s="74" t="s">
        <v>8</v>
      </c>
      <c r="X18" s="75"/>
      <c r="Y18" s="75"/>
      <c r="Z18" s="78"/>
      <c r="AA18" s="9"/>
      <c r="AB18" s="54" t="s">
        <v>41</v>
      </c>
      <c r="AC18" s="55"/>
      <c r="AD18" s="55"/>
      <c r="AE18" s="59"/>
      <c r="AF18" s="54" t="s">
        <v>9</v>
      </c>
      <c r="AG18" s="55"/>
      <c r="AH18" s="55"/>
      <c r="AI18" s="59"/>
      <c r="AJ18" s="54" t="s">
        <v>10</v>
      </c>
      <c r="AK18" s="55"/>
      <c r="AL18" s="55"/>
      <c r="AM18" s="59"/>
      <c r="AN18" s="9"/>
      <c r="AO18" s="9"/>
      <c r="AP18" s="9"/>
      <c r="AQ18" s="9"/>
      <c r="AR18" s="10"/>
    </row>
    <row r="19" spans="2:44" ht="13.5" customHeight="1" x14ac:dyDescent="0.15">
      <c r="B19" s="8"/>
      <c r="C19" s="56"/>
      <c r="D19" s="57"/>
      <c r="E19" s="57"/>
      <c r="F19" s="57"/>
      <c r="G19" s="56"/>
      <c r="H19" s="57"/>
      <c r="I19" s="60"/>
      <c r="J19" s="57"/>
      <c r="K19" s="57"/>
      <c r="L19" s="57"/>
      <c r="M19" s="60"/>
      <c r="N19" s="11"/>
      <c r="O19" s="9"/>
      <c r="P19" s="9"/>
      <c r="Q19" s="9"/>
      <c r="R19" s="9"/>
      <c r="S19" s="76"/>
      <c r="T19" s="77"/>
      <c r="U19" s="77"/>
      <c r="V19" s="77"/>
      <c r="W19" s="76"/>
      <c r="X19" s="77"/>
      <c r="Y19" s="77"/>
      <c r="Z19" s="79"/>
      <c r="AA19" s="9"/>
      <c r="AB19" s="56"/>
      <c r="AC19" s="57"/>
      <c r="AD19" s="57"/>
      <c r="AE19" s="60"/>
      <c r="AF19" s="56"/>
      <c r="AG19" s="57"/>
      <c r="AH19" s="57"/>
      <c r="AI19" s="60"/>
      <c r="AJ19" s="56"/>
      <c r="AK19" s="57"/>
      <c r="AL19" s="57"/>
      <c r="AM19" s="60"/>
      <c r="AN19" s="9"/>
      <c r="AO19" s="9"/>
      <c r="AP19" s="9"/>
      <c r="AQ19" s="9"/>
      <c r="AR19" s="10"/>
    </row>
    <row r="20" spans="2:44" ht="13.5" customHeight="1" x14ac:dyDescent="0.15">
      <c r="B20" s="8"/>
      <c r="C20" s="68" t="s">
        <v>11</v>
      </c>
      <c r="D20" s="69"/>
      <c r="E20" s="69"/>
      <c r="F20" s="69"/>
      <c r="G20" s="68" t="s">
        <v>12</v>
      </c>
      <c r="H20" s="69"/>
      <c r="I20" s="70"/>
      <c r="J20" s="69" t="s">
        <v>13</v>
      </c>
      <c r="K20" s="69"/>
      <c r="L20" s="69"/>
      <c r="M20" s="70"/>
      <c r="N20" s="11"/>
      <c r="O20" s="9"/>
      <c r="P20" s="9"/>
      <c r="Q20" s="9"/>
      <c r="R20" s="9"/>
      <c r="S20" s="80" t="s">
        <v>11</v>
      </c>
      <c r="T20" s="81"/>
      <c r="U20" s="81"/>
      <c r="V20" s="81"/>
      <c r="W20" s="80" t="s">
        <v>14</v>
      </c>
      <c r="X20" s="81"/>
      <c r="Y20" s="81"/>
      <c r="Z20" s="82"/>
      <c r="AA20" s="9"/>
      <c r="AB20" s="68"/>
      <c r="AC20" s="69"/>
      <c r="AD20" s="69"/>
      <c r="AE20" s="70"/>
      <c r="AF20" s="68" t="s">
        <v>11</v>
      </c>
      <c r="AG20" s="69"/>
      <c r="AH20" s="69"/>
      <c r="AI20" s="70"/>
      <c r="AJ20" s="68" t="s">
        <v>14</v>
      </c>
      <c r="AK20" s="69"/>
      <c r="AL20" s="69"/>
      <c r="AM20" s="70"/>
      <c r="AN20" s="9"/>
      <c r="AO20" s="9"/>
      <c r="AP20" s="9"/>
      <c r="AQ20" s="9"/>
      <c r="AR20" s="10"/>
    </row>
    <row r="21" spans="2:44" ht="13.5" customHeight="1" x14ac:dyDescent="0.15">
      <c r="B21" s="8"/>
      <c r="C21" s="110">
        <v>3000</v>
      </c>
      <c r="D21" s="111"/>
      <c r="E21" s="111"/>
      <c r="F21" s="112"/>
      <c r="G21" s="116">
        <v>500</v>
      </c>
      <c r="H21" s="117"/>
      <c r="I21" s="118"/>
      <c r="J21" s="119">
        <f>C21/G21*1000</f>
        <v>6000</v>
      </c>
      <c r="K21" s="120"/>
      <c r="L21" s="120"/>
      <c r="M21" s="121"/>
      <c r="N21" s="12"/>
      <c r="O21" s="12"/>
      <c r="P21" s="12"/>
      <c r="Q21" s="12"/>
      <c r="R21" s="12"/>
      <c r="S21" s="125">
        <f>W21*G21/1000</f>
        <v>2000</v>
      </c>
      <c r="T21" s="126"/>
      <c r="U21" s="126"/>
      <c r="V21" s="126"/>
      <c r="W21" s="125">
        <f>U38+X38</f>
        <v>4000</v>
      </c>
      <c r="X21" s="126"/>
      <c r="Y21" s="126"/>
      <c r="Z21" s="129"/>
      <c r="AA21" s="9"/>
      <c r="AB21" s="58" t="s">
        <v>15</v>
      </c>
      <c r="AC21" s="55"/>
      <c r="AD21" s="55"/>
      <c r="AE21" s="59"/>
      <c r="AF21" s="131">
        <f>K9</f>
        <v>600</v>
      </c>
      <c r="AG21" s="132"/>
      <c r="AH21" s="132"/>
      <c r="AI21" s="133"/>
      <c r="AJ21" s="131">
        <f>AF21/G21*1000</f>
        <v>1200</v>
      </c>
      <c r="AK21" s="132"/>
      <c r="AL21" s="132"/>
      <c r="AM21" s="133"/>
      <c r="AN21" s="9"/>
      <c r="AO21" s="9"/>
      <c r="AP21" s="9"/>
      <c r="AQ21" s="9"/>
      <c r="AR21" s="10"/>
    </row>
    <row r="22" spans="2:44" ht="13.5" customHeight="1" x14ac:dyDescent="0.15">
      <c r="B22" s="8"/>
      <c r="C22" s="113"/>
      <c r="D22" s="114"/>
      <c r="E22" s="114"/>
      <c r="F22" s="115"/>
      <c r="G22" s="113"/>
      <c r="H22" s="114"/>
      <c r="I22" s="115"/>
      <c r="J22" s="122"/>
      <c r="K22" s="123"/>
      <c r="L22" s="123"/>
      <c r="M22" s="124"/>
      <c r="N22" s="12"/>
      <c r="O22" s="12"/>
      <c r="P22" s="12"/>
      <c r="Q22" s="12"/>
      <c r="R22" s="12"/>
      <c r="S22" s="127"/>
      <c r="T22" s="128"/>
      <c r="U22" s="128"/>
      <c r="V22" s="128"/>
      <c r="W22" s="127"/>
      <c r="X22" s="128"/>
      <c r="Y22" s="128"/>
      <c r="Z22" s="130"/>
      <c r="AA22" s="9"/>
      <c r="AB22" s="83" t="s">
        <v>16</v>
      </c>
      <c r="AC22" s="84"/>
      <c r="AD22" s="84"/>
      <c r="AE22" s="85"/>
      <c r="AF22" s="134"/>
      <c r="AG22" s="135"/>
      <c r="AH22" s="135"/>
      <c r="AI22" s="136"/>
      <c r="AJ22" s="134"/>
      <c r="AK22" s="135"/>
      <c r="AL22" s="135"/>
      <c r="AM22" s="136"/>
      <c r="AN22" s="9"/>
      <c r="AO22" s="9"/>
      <c r="AP22" s="9"/>
      <c r="AQ22" s="9"/>
      <c r="AR22" s="10"/>
    </row>
    <row r="23" spans="2:44" ht="13.5" customHeight="1" x14ac:dyDescent="0.15">
      <c r="B23" s="8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10"/>
    </row>
    <row r="24" spans="2:44" ht="13.5" customHeight="1" thickBot="1" x14ac:dyDescent="0.2">
      <c r="B24" s="8"/>
      <c r="C24" s="9" t="s">
        <v>33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29" t="s">
        <v>51</v>
      </c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10"/>
    </row>
    <row r="25" spans="2:44" ht="13.5" customHeight="1" thickTop="1" thickBot="1" x14ac:dyDescent="0.2">
      <c r="B25" s="8"/>
      <c r="C25" s="54" t="s">
        <v>17</v>
      </c>
      <c r="D25" s="86"/>
      <c r="E25" s="91" t="s">
        <v>18</v>
      </c>
      <c r="F25" s="92"/>
      <c r="G25" s="92"/>
      <c r="H25" s="92"/>
      <c r="I25" s="93"/>
      <c r="J25" s="54" t="s">
        <v>19</v>
      </c>
      <c r="K25" s="61"/>
      <c r="L25" s="61"/>
      <c r="M25" s="86"/>
      <c r="N25" s="9"/>
      <c r="O25" s="101" t="s">
        <v>20</v>
      </c>
      <c r="P25" s="102"/>
      <c r="Q25" s="102"/>
      <c r="R25" s="102"/>
      <c r="S25" s="102"/>
      <c r="T25" s="102"/>
      <c r="U25" s="102"/>
      <c r="V25" s="102"/>
      <c r="W25" s="102"/>
      <c r="X25" s="102"/>
      <c r="Y25" s="102"/>
      <c r="Z25" s="103"/>
      <c r="AA25" s="9"/>
      <c r="AB25" s="104" t="s">
        <v>21</v>
      </c>
      <c r="AC25" s="105"/>
      <c r="AD25" s="105"/>
      <c r="AE25" s="106"/>
      <c r="AF25" s="55" t="s">
        <v>15</v>
      </c>
      <c r="AG25" s="55"/>
      <c r="AH25" s="55"/>
      <c r="AI25" s="55"/>
      <c r="AJ25" s="3"/>
      <c r="AK25" s="3"/>
      <c r="AL25" s="3"/>
      <c r="AM25" s="3"/>
      <c r="AN25" s="3"/>
      <c r="AO25" s="3"/>
      <c r="AP25" s="3"/>
      <c r="AQ25" s="4"/>
      <c r="AR25" s="10"/>
    </row>
    <row r="26" spans="2:44" ht="13.5" customHeight="1" thickTop="1" x14ac:dyDescent="0.15">
      <c r="B26" s="8"/>
      <c r="C26" s="87"/>
      <c r="D26" s="88"/>
      <c r="E26" s="94"/>
      <c r="F26" s="95"/>
      <c r="G26" s="95"/>
      <c r="H26" s="95"/>
      <c r="I26" s="96"/>
      <c r="J26" s="87"/>
      <c r="K26" s="100"/>
      <c r="L26" s="100"/>
      <c r="M26" s="88"/>
      <c r="N26" s="9"/>
      <c r="O26" s="137" t="s">
        <v>21</v>
      </c>
      <c r="P26" s="138"/>
      <c r="Q26" s="138"/>
      <c r="R26" s="138"/>
      <c r="S26" s="138"/>
      <c r="T26" s="139"/>
      <c r="U26" s="140" t="s">
        <v>15</v>
      </c>
      <c r="V26" s="140"/>
      <c r="W26" s="140"/>
      <c r="X26" s="140"/>
      <c r="Y26" s="140"/>
      <c r="Z26" s="140"/>
      <c r="AA26" s="9"/>
      <c r="AB26" s="107"/>
      <c r="AC26" s="57"/>
      <c r="AD26" s="57"/>
      <c r="AE26" s="108"/>
      <c r="AF26" s="57"/>
      <c r="AG26" s="57"/>
      <c r="AH26" s="57"/>
      <c r="AI26" s="57"/>
      <c r="AJ26" s="54" t="s">
        <v>22</v>
      </c>
      <c r="AK26" s="61"/>
      <c r="AL26" s="61"/>
      <c r="AM26" s="61"/>
      <c r="AN26" s="141" t="s">
        <v>23</v>
      </c>
      <c r="AO26" s="142"/>
      <c r="AP26" s="142"/>
      <c r="AQ26" s="143"/>
      <c r="AR26" s="10"/>
    </row>
    <row r="27" spans="2:44" ht="13.5" customHeight="1" x14ac:dyDescent="0.15">
      <c r="B27" s="8"/>
      <c r="C27" s="87"/>
      <c r="D27" s="88"/>
      <c r="E27" s="94"/>
      <c r="F27" s="95"/>
      <c r="G27" s="95"/>
      <c r="H27" s="95"/>
      <c r="I27" s="96"/>
      <c r="J27" s="87"/>
      <c r="K27" s="100"/>
      <c r="L27" s="100"/>
      <c r="M27" s="88"/>
      <c r="N27" s="9"/>
      <c r="O27" s="146" t="s">
        <v>24</v>
      </c>
      <c r="P27" s="146"/>
      <c r="Q27" s="146"/>
      <c r="R27" s="147" t="s">
        <v>25</v>
      </c>
      <c r="S27" s="147"/>
      <c r="T27" s="147"/>
      <c r="U27" s="146" t="s">
        <v>24</v>
      </c>
      <c r="V27" s="146"/>
      <c r="W27" s="146"/>
      <c r="X27" s="147" t="s">
        <v>25</v>
      </c>
      <c r="Y27" s="147"/>
      <c r="Z27" s="147"/>
      <c r="AA27" s="9"/>
      <c r="AB27" s="107"/>
      <c r="AC27" s="57"/>
      <c r="AD27" s="57"/>
      <c r="AE27" s="108"/>
      <c r="AF27" s="57"/>
      <c r="AG27" s="57"/>
      <c r="AH27" s="57"/>
      <c r="AI27" s="57"/>
      <c r="AJ27" s="87"/>
      <c r="AK27" s="100"/>
      <c r="AL27" s="100"/>
      <c r="AM27" s="100"/>
      <c r="AN27" s="144"/>
      <c r="AO27" s="100"/>
      <c r="AP27" s="100"/>
      <c r="AQ27" s="145"/>
      <c r="AR27" s="10"/>
    </row>
    <row r="28" spans="2:44" ht="13.5" customHeight="1" x14ac:dyDescent="0.15">
      <c r="B28" s="8"/>
      <c r="C28" s="89"/>
      <c r="D28" s="90"/>
      <c r="E28" s="97"/>
      <c r="F28" s="98"/>
      <c r="G28" s="98"/>
      <c r="H28" s="98"/>
      <c r="I28" s="99"/>
      <c r="J28" s="89" t="s">
        <v>26</v>
      </c>
      <c r="K28" s="109"/>
      <c r="L28" s="109"/>
      <c r="M28" s="90"/>
      <c r="N28" s="9"/>
      <c r="O28" s="146"/>
      <c r="P28" s="146"/>
      <c r="Q28" s="146"/>
      <c r="R28" s="147"/>
      <c r="S28" s="147"/>
      <c r="T28" s="147"/>
      <c r="U28" s="146"/>
      <c r="V28" s="146"/>
      <c r="W28" s="146"/>
      <c r="X28" s="147"/>
      <c r="Y28" s="147"/>
      <c r="Z28" s="147"/>
      <c r="AA28" s="9"/>
      <c r="AB28" s="148" t="s">
        <v>26</v>
      </c>
      <c r="AC28" s="69"/>
      <c r="AD28" s="69"/>
      <c r="AE28" s="149"/>
      <c r="AF28" s="28"/>
      <c r="AG28" s="69" t="s">
        <v>52</v>
      </c>
      <c r="AH28" s="69"/>
      <c r="AI28" s="31" t="s">
        <v>53</v>
      </c>
      <c r="AJ28" s="27"/>
      <c r="AK28" s="69" t="s">
        <v>52</v>
      </c>
      <c r="AL28" s="69"/>
      <c r="AM28" s="30" t="s">
        <v>54</v>
      </c>
      <c r="AN28" s="148" t="s">
        <v>26</v>
      </c>
      <c r="AO28" s="69"/>
      <c r="AP28" s="69"/>
      <c r="AQ28" s="149"/>
      <c r="AR28" s="10"/>
    </row>
    <row r="29" spans="2:44" ht="13.5" customHeight="1" x14ac:dyDescent="0.15">
      <c r="B29" s="8"/>
      <c r="C29" s="155">
        <v>1</v>
      </c>
      <c r="D29" s="155"/>
      <c r="E29" s="156" t="s">
        <v>27</v>
      </c>
      <c r="F29" s="156"/>
      <c r="G29" s="156"/>
      <c r="H29" s="156"/>
      <c r="I29" s="156"/>
      <c r="J29" s="157">
        <v>1000</v>
      </c>
      <c r="K29" s="157"/>
      <c r="L29" s="157"/>
      <c r="M29" s="157"/>
      <c r="N29" s="9"/>
      <c r="O29" s="158">
        <f>IF(E29="一般米",IF(C29=1,J29,""),"")</f>
        <v>1000</v>
      </c>
      <c r="P29" s="158"/>
      <c r="Q29" s="158"/>
      <c r="R29" s="158" t="str">
        <f>IF(E29="一般米",IF(C29=2,J29,""),"")</f>
        <v/>
      </c>
      <c r="S29" s="158"/>
      <c r="T29" s="158"/>
      <c r="U29" s="159" t="str">
        <f>IF(E29="醸造用玄米",IF(C29=1,J29,""),"")</f>
        <v/>
      </c>
      <c r="V29" s="159"/>
      <c r="W29" s="159"/>
      <c r="X29" s="159" t="str">
        <f>IF(E29="醸造用玄米",IF(C29=2,J29,""),"")</f>
        <v/>
      </c>
      <c r="Y29" s="159"/>
      <c r="Z29" s="159"/>
      <c r="AA29" s="9"/>
      <c r="AB29" s="150">
        <f>O38</f>
        <v>2000</v>
      </c>
      <c r="AC29" s="120"/>
      <c r="AD29" s="120"/>
      <c r="AE29" s="151"/>
      <c r="AF29" s="160">
        <f>U38+X38</f>
        <v>4000</v>
      </c>
      <c r="AG29" s="160"/>
      <c r="AH29" s="160"/>
      <c r="AI29" s="161"/>
      <c r="AJ29" s="131">
        <f>AJ21</f>
        <v>1200</v>
      </c>
      <c r="AK29" s="132"/>
      <c r="AL29" s="132"/>
      <c r="AM29" s="132"/>
      <c r="AN29" s="150">
        <f>IF(AF29-AJ29&lt;0,0,IF(AF29-AJ29&gt;U38,U38,AF29-AJ29))</f>
        <v>2800</v>
      </c>
      <c r="AO29" s="120"/>
      <c r="AP29" s="120"/>
      <c r="AQ29" s="151"/>
      <c r="AR29" s="10"/>
    </row>
    <row r="30" spans="2:44" ht="13.5" customHeight="1" thickBot="1" x14ac:dyDescent="0.2">
      <c r="B30" s="8"/>
      <c r="C30" s="155">
        <v>1</v>
      </c>
      <c r="D30" s="155"/>
      <c r="E30" s="156" t="s">
        <v>27</v>
      </c>
      <c r="F30" s="156"/>
      <c r="G30" s="156"/>
      <c r="H30" s="156"/>
      <c r="I30" s="156"/>
      <c r="J30" s="157">
        <v>1000</v>
      </c>
      <c r="K30" s="157"/>
      <c r="L30" s="157"/>
      <c r="M30" s="157"/>
      <c r="N30" s="9"/>
      <c r="O30" s="158">
        <f t="shared" ref="O30:O36" si="0">IF(E30="一般米",IF(C30=1,J30,""),"")</f>
        <v>1000</v>
      </c>
      <c r="P30" s="158"/>
      <c r="Q30" s="158"/>
      <c r="R30" s="158" t="str">
        <f t="shared" ref="R30:R36" si="1">IF(E30="一般米",IF(C30=2,J30,""),"")</f>
        <v/>
      </c>
      <c r="S30" s="158"/>
      <c r="T30" s="158"/>
      <c r="U30" s="159" t="str">
        <f t="shared" ref="U30:U36" si="2">IF(E30="醸造用玄米",IF(C30=1,J30,""),"")</f>
        <v/>
      </c>
      <c r="V30" s="159"/>
      <c r="W30" s="159"/>
      <c r="X30" s="159" t="str">
        <f t="shared" ref="X30:X36" si="3">IF(E30="醸造用玄米",IF(C30=2,J30,""),"")</f>
        <v/>
      </c>
      <c r="Y30" s="159"/>
      <c r="Z30" s="159"/>
      <c r="AA30" s="9"/>
      <c r="AB30" s="152"/>
      <c r="AC30" s="153"/>
      <c r="AD30" s="153"/>
      <c r="AE30" s="154"/>
      <c r="AF30" s="162"/>
      <c r="AG30" s="162"/>
      <c r="AH30" s="162"/>
      <c r="AI30" s="163"/>
      <c r="AJ30" s="134"/>
      <c r="AK30" s="135"/>
      <c r="AL30" s="135"/>
      <c r="AM30" s="135"/>
      <c r="AN30" s="152"/>
      <c r="AO30" s="153"/>
      <c r="AP30" s="153"/>
      <c r="AQ30" s="154"/>
      <c r="AR30" s="10"/>
    </row>
    <row r="31" spans="2:44" ht="13.5" customHeight="1" thickTop="1" x14ac:dyDescent="0.15">
      <c r="B31" s="8"/>
      <c r="C31" s="155">
        <v>1</v>
      </c>
      <c r="D31" s="155"/>
      <c r="E31" s="156" t="s">
        <v>28</v>
      </c>
      <c r="F31" s="156"/>
      <c r="G31" s="156"/>
      <c r="H31" s="156"/>
      <c r="I31" s="156"/>
      <c r="J31" s="157">
        <v>1000</v>
      </c>
      <c r="K31" s="157"/>
      <c r="L31" s="157"/>
      <c r="M31" s="157"/>
      <c r="N31" s="9"/>
      <c r="O31" s="158" t="str">
        <f t="shared" si="0"/>
        <v/>
      </c>
      <c r="P31" s="158"/>
      <c r="Q31" s="158"/>
      <c r="R31" s="158" t="str">
        <f t="shared" si="1"/>
        <v/>
      </c>
      <c r="S31" s="158"/>
      <c r="T31" s="158"/>
      <c r="U31" s="159">
        <f t="shared" si="2"/>
        <v>1000</v>
      </c>
      <c r="V31" s="159"/>
      <c r="W31" s="159"/>
      <c r="X31" s="159" t="str">
        <f t="shared" si="3"/>
        <v/>
      </c>
      <c r="Y31" s="159"/>
      <c r="Z31" s="15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10"/>
    </row>
    <row r="32" spans="2:44" ht="13.5" customHeight="1" x14ac:dyDescent="0.15">
      <c r="B32" s="8"/>
      <c r="C32" s="155">
        <v>1</v>
      </c>
      <c r="D32" s="155"/>
      <c r="E32" s="156" t="s">
        <v>28</v>
      </c>
      <c r="F32" s="156"/>
      <c r="G32" s="156"/>
      <c r="H32" s="156"/>
      <c r="I32" s="156"/>
      <c r="J32" s="157">
        <v>1000</v>
      </c>
      <c r="K32" s="157"/>
      <c r="L32" s="157"/>
      <c r="M32" s="157"/>
      <c r="N32" s="9"/>
      <c r="O32" s="158" t="str">
        <f t="shared" si="0"/>
        <v/>
      </c>
      <c r="P32" s="158"/>
      <c r="Q32" s="158"/>
      <c r="R32" s="158" t="str">
        <f t="shared" si="1"/>
        <v/>
      </c>
      <c r="S32" s="158"/>
      <c r="T32" s="158"/>
      <c r="U32" s="159">
        <f t="shared" si="2"/>
        <v>1000</v>
      </c>
      <c r="V32" s="159"/>
      <c r="W32" s="159"/>
      <c r="X32" s="159" t="str">
        <f t="shared" si="3"/>
        <v/>
      </c>
      <c r="Y32" s="159"/>
      <c r="Z32" s="15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R32" s="10"/>
    </row>
    <row r="33" spans="2:44" ht="13.5" customHeight="1" x14ac:dyDescent="0.15">
      <c r="B33" s="8"/>
      <c r="C33" s="155">
        <v>1</v>
      </c>
      <c r="D33" s="155"/>
      <c r="E33" s="156" t="s">
        <v>28</v>
      </c>
      <c r="F33" s="156"/>
      <c r="G33" s="156"/>
      <c r="H33" s="156"/>
      <c r="I33" s="156"/>
      <c r="J33" s="157">
        <v>1000</v>
      </c>
      <c r="K33" s="157"/>
      <c r="L33" s="157"/>
      <c r="M33" s="157"/>
      <c r="N33" s="9"/>
      <c r="O33" s="158" t="str">
        <f t="shared" si="0"/>
        <v/>
      </c>
      <c r="P33" s="158"/>
      <c r="Q33" s="158"/>
      <c r="R33" s="158" t="str">
        <f t="shared" si="1"/>
        <v/>
      </c>
      <c r="S33" s="158"/>
      <c r="T33" s="158"/>
      <c r="U33" s="159">
        <f t="shared" si="2"/>
        <v>1000</v>
      </c>
      <c r="V33" s="159"/>
      <c r="W33" s="159"/>
      <c r="X33" s="159" t="str">
        <f t="shared" si="3"/>
        <v/>
      </c>
      <c r="Y33" s="159"/>
      <c r="Z33" s="15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74" t="s">
        <v>38</v>
      </c>
      <c r="AO33" s="75"/>
      <c r="AP33" s="75"/>
      <c r="AQ33" s="78"/>
      <c r="AR33" s="10"/>
    </row>
    <row r="34" spans="2:44" ht="13.5" customHeight="1" x14ac:dyDescent="0.15">
      <c r="B34" s="8"/>
      <c r="C34" s="155">
        <v>1</v>
      </c>
      <c r="D34" s="155"/>
      <c r="E34" s="156" t="s">
        <v>29</v>
      </c>
      <c r="F34" s="156"/>
      <c r="G34" s="156"/>
      <c r="H34" s="156"/>
      <c r="I34" s="156"/>
      <c r="J34" s="157">
        <v>1000</v>
      </c>
      <c r="K34" s="157"/>
      <c r="L34" s="157"/>
      <c r="M34" s="157"/>
      <c r="N34" s="9"/>
      <c r="O34" s="158" t="str">
        <f t="shared" si="0"/>
        <v/>
      </c>
      <c r="P34" s="158"/>
      <c r="Q34" s="158"/>
      <c r="R34" s="158" t="str">
        <f t="shared" si="1"/>
        <v/>
      </c>
      <c r="S34" s="158"/>
      <c r="T34" s="158"/>
      <c r="U34" s="159" t="str">
        <f t="shared" si="2"/>
        <v/>
      </c>
      <c r="V34" s="159"/>
      <c r="W34" s="159"/>
      <c r="X34" s="159" t="str">
        <f t="shared" si="3"/>
        <v/>
      </c>
      <c r="Y34" s="159"/>
      <c r="Z34" s="15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76"/>
      <c r="AO34" s="77"/>
      <c r="AP34" s="77"/>
      <c r="AQ34" s="79"/>
      <c r="AR34" s="10"/>
    </row>
    <row r="35" spans="2:44" ht="13.5" customHeight="1" x14ac:dyDescent="0.15">
      <c r="B35" s="8"/>
      <c r="C35" s="155">
        <v>2</v>
      </c>
      <c r="D35" s="155"/>
      <c r="E35" s="156" t="s">
        <v>27</v>
      </c>
      <c r="F35" s="156"/>
      <c r="G35" s="156"/>
      <c r="H35" s="156"/>
      <c r="I35" s="156"/>
      <c r="J35" s="157">
        <v>1000</v>
      </c>
      <c r="K35" s="157"/>
      <c r="L35" s="157"/>
      <c r="M35" s="157"/>
      <c r="N35" s="9"/>
      <c r="O35" s="158" t="str">
        <f t="shared" si="0"/>
        <v/>
      </c>
      <c r="P35" s="158"/>
      <c r="Q35" s="158"/>
      <c r="R35" s="158">
        <f t="shared" si="1"/>
        <v>1000</v>
      </c>
      <c r="S35" s="158"/>
      <c r="T35" s="158"/>
      <c r="U35" s="159" t="str">
        <f t="shared" si="2"/>
        <v/>
      </c>
      <c r="V35" s="159"/>
      <c r="W35" s="159"/>
      <c r="X35" s="159" t="str">
        <f t="shared" si="3"/>
        <v/>
      </c>
      <c r="Y35" s="159"/>
      <c r="Z35" s="15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80" t="s">
        <v>14</v>
      </c>
      <c r="AO35" s="81"/>
      <c r="AP35" s="81"/>
      <c r="AQ35" s="82"/>
      <c r="AR35" s="10"/>
    </row>
    <row r="36" spans="2:44" ht="13.5" customHeight="1" x14ac:dyDescent="0.15">
      <c r="B36" s="8"/>
      <c r="C36" s="155">
        <v>2</v>
      </c>
      <c r="D36" s="155"/>
      <c r="E36" s="156" t="s">
        <v>28</v>
      </c>
      <c r="F36" s="156"/>
      <c r="G36" s="156"/>
      <c r="H36" s="156"/>
      <c r="I36" s="156"/>
      <c r="J36" s="157">
        <v>1000</v>
      </c>
      <c r="K36" s="157"/>
      <c r="L36" s="157"/>
      <c r="M36" s="157"/>
      <c r="N36" s="9"/>
      <c r="O36" s="158" t="str">
        <f t="shared" si="0"/>
        <v/>
      </c>
      <c r="P36" s="158"/>
      <c r="Q36" s="158"/>
      <c r="R36" s="158" t="str">
        <f t="shared" si="1"/>
        <v/>
      </c>
      <c r="S36" s="158"/>
      <c r="T36" s="158"/>
      <c r="U36" s="159" t="str">
        <f t="shared" si="2"/>
        <v/>
      </c>
      <c r="V36" s="159"/>
      <c r="W36" s="159"/>
      <c r="X36" s="159">
        <f t="shared" si="3"/>
        <v>1000</v>
      </c>
      <c r="Y36" s="159"/>
      <c r="Z36" s="15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172">
        <f>AB29+AN29</f>
        <v>4800</v>
      </c>
      <c r="AO36" s="173"/>
      <c r="AP36" s="173"/>
      <c r="AQ36" s="174"/>
      <c r="AR36" s="10"/>
    </row>
    <row r="37" spans="2:44" ht="13.5" customHeight="1" x14ac:dyDescent="0.15">
      <c r="B37" s="8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175"/>
      <c r="AO37" s="176"/>
      <c r="AP37" s="176"/>
      <c r="AQ37" s="177"/>
      <c r="AR37" s="10"/>
    </row>
    <row r="38" spans="2:44" ht="13.5" customHeight="1" x14ac:dyDescent="0.15">
      <c r="B38" s="8"/>
      <c r="C38" s="164" t="s">
        <v>30</v>
      </c>
      <c r="D38" s="165"/>
      <c r="E38" s="165"/>
      <c r="F38" s="165"/>
      <c r="G38" s="165"/>
      <c r="H38" s="165"/>
      <c r="I38" s="166"/>
      <c r="J38" s="167">
        <f>SUM(J29:L36)</f>
        <v>8000</v>
      </c>
      <c r="K38" s="168"/>
      <c r="L38" s="168"/>
      <c r="M38" s="169"/>
      <c r="N38" s="9"/>
      <c r="O38" s="158">
        <f>SUM(O29:Q36)</f>
        <v>2000</v>
      </c>
      <c r="P38" s="158"/>
      <c r="Q38" s="158"/>
      <c r="R38" s="158">
        <f>SUM(R29:T36)</f>
        <v>1000</v>
      </c>
      <c r="S38" s="158"/>
      <c r="T38" s="158"/>
      <c r="U38" s="159">
        <f>SUM(U29:W36)</f>
        <v>3000</v>
      </c>
      <c r="V38" s="159"/>
      <c r="W38" s="159"/>
      <c r="X38" s="159">
        <f>SUM(X29:Z36)</f>
        <v>1000</v>
      </c>
      <c r="Y38" s="159"/>
      <c r="Z38" s="15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178" t="s">
        <v>39</v>
      </c>
      <c r="AO38" s="178"/>
      <c r="AP38" s="178"/>
      <c r="AQ38" s="178"/>
      <c r="AR38" s="10"/>
    </row>
    <row r="39" spans="2:44" ht="13.5" customHeight="1" x14ac:dyDescent="0.15">
      <c r="B39" s="8"/>
      <c r="C39" s="164" t="s">
        <v>31</v>
      </c>
      <c r="D39" s="165"/>
      <c r="E39" s="165"/>
      <c r="F39" s="165"/>
      <c r="G39" s="165"/>
      <c r="H39" s="165"/>
      <c r="I39" s="166"/>
      <c r="J39" s="167">
        <f>SUM(O29:Z36)-AJ21</f>
        <v>5800</v>
      </c>
      <c r="K39" s="168"/>
      <c r="L39" s="168"/>
      <c r="M39" s="16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10"/>
    </row>
    <row r="40" spans="2:44" ht="13.5" customHeight="1" x14ac:dyDescent="0.15">
      <c r="B40" s="8"/>
      <c r="C40" s="170" t="s">
        <v>32</v>
      </c>
      <c r="D40" s="170"/>
      <c r="E40" s="170"/>
      <c r="F40" s="170"/>
      <c r="G40" s="170"/>
      <c r="H40" s="170"/>
      <c r="I40" s="170"/>
      <c r="J40" s="171" t="str">
        <f>IF(J39&gt;J21,"否","適")</f>
        <v>適</v>
      </c>
      <c r="K40" s="171"/>
      <c r="L40" s="171"/>
      <c r="M40" s="171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10"/>
    </row>
    <row r="41" spans="2:44" ht="13.5" customHeight="1" x14ac:dyDescent="0.15">
      <c r="B41" s="8"/>
      <c r="C41" s="170"/>
      <c r="D41" s="170"/>
      <c r="E41" s="170"/>
      <c r="F41" s="170"/>
      <c r="G41" s="170"/>
      <c r="H41" s="170"/>
      <c r="I41" s="170"/>
      <c r="J41" s="171"/>
      <c r="K41" s="171"/>
      <c r="L41" s="171"/>
      <c r="M41" s="171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10"/>
    </row>
    <row r="42" spans="2:44" ht="13.5" customHeight="1" thickBot="1" x14ac:dyDescent="0.2">
      <c r="B42" s="1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5"/>
    </row>
  </sheetData>
  <sheetProtection sheet="1" objects="1" scenarios="1"/>
  <mergeCells count="127">
    <mergeCell ref="C39:I39"/>
    <mergeCell ref="J39:M39"/>
    <mergeCell ref="C40:I41"/>
    <mergeCell ref="J40:M41"/>
    <mergeCell ref="AN33:AQ34"/>
    <mergeCell ref="AN35:AQ35"/>
    <mergeCell ref="AN36:AQ37"/>
    <mergeCell ref="AN38:AQ38"/>
    <mergeCell ref="X36:Z36"/>
    <mergeCell ref="C38:I38"/>
    <mergeCell ref="J38:M38"/>
    <mergeCell ref="O38:Q38"/>
    <mergeCell ref="R38:T38"/>
    <mergeCell ref="U38:W38"/>
    <mergeCell ref="X38:Z38"/>
    <mergeCell ref="C36:D36"/>
    <mergeCell ref="E36:I36"/>
    <mergeCell ref="J36:M36"/>
    <mergeCell ref="O36:Q36"/>
    <mergeCell ref="R36:T36"/>
    <mergeCell ref="U36:W36"/>
    <mergeCell ref="X34:Z34"/>
    <mergeCell ref="C35:D35"/>
    <mergeCell ref="E35:I35"/>
    <mergeCell ref="J35:M35"/>
    <mergeCell ref="O35:Q35"/>
    <mergeCell ref="R35:T35"/>
    <mergeCell ref="U35:W35"/>
    <mergeCell ref="X35:Z35"/>
    <mergeCell ref="C34:D34"/>
    <mergeCell ref="E34:I34"/>
    <mergeCell ref="J34:M34"/>
    <mergeCell ref="O34:Q34"/>
    <mergeCell ref="R34:T34"/>
    <mergeCell ref="U34:W34"/>
    <mergeCell ref="C33:D33"/>
    <mergeCell ref="E33:I33"/>
    <mergeCell ref="J33:M33"/>
    <mergeCell ref="O33:Q33"/>
    <mergeCell ref="R33:T33"/>
    <mergeCell ref="U33:W33"/>
    <mergeCell ref="X33:Z33"/>
    <mergeCell ref="C32:D32"/>
    <mergeCell ref="E32:I32"/>
    <mergeCell ref="J32:M32"/>
    <mergeCell ref="O32:Q32"/>
    <mergeCell ref="R32:T32"/>
    <mergeCell ref="U32:W32"/>
    <mergeCell ref="C29:D29"/>
    <mergeCell ref="E29:I29"/>
    <mergeCell ref="J29:M29"/>
    <mergeCell ref="O29:Q29"/>
    <mergeCell ref="R29:T29"/>
    <mergeCell ref="U29:W29"/>
    <mergeCell ref="X29:Z29"/>
    <mergeCell ref="AF29:AI30"/>
    <mergeCell ref="X32:Z32"/>
    <mergeCell ref="C30:D30"/>
    <mergeCell ref="E30:I30"/>
    <mergeCell ref="J30:M30"/>
    <mergeCell ref="O30:Q30"/>
    <mergeCell ref="R30:T30"/>
    <mergeCell ref="U30:W30"/>
    <mergeCell ref="X30:Z30"/>
    <mergeCell ref="C31:D31"/>
    <mergeCell ref="E31:I31"/>
    <mergeCell ref="J31:M31"/>
    <mergeCell ref="O31:Q31"/>
    <mergeCell ref="R31:T31"/>
    <mergeCell ref="U31:W31"/>
    <mergeCell ref="X31:Z31"/>
    <mergeCell ref="AJ29:AM30"/>
    <mergeCell ref="AN26:AQ27"/>
    <mergeCell ref="O27:Q28"/>
    <mergeCell ref="R27:T28"/>
    <mergeCell ref="U27:W28"/>
    <mergeCell ref="X27:Z28"/>
    <mergeCell ref="AB28:AE28"/>
    <mergeCell ref="AN28:AQ28"/>
    <mergeCell ref="AN29:AQ30"/>
    <mergeCell ref="AB29:AE30"/>
    <mergeCell ref="AB22:AE22"/>
    <mergeCell ref="C25:D28"/>
    <mergeCell ref="E25:I28"/>
    <mergeCell ref="J25:M27"/>
    <mergeCell ref="O25:Z25"/>
    <mergeCell ref="AB25:AE27"/>
    <mergeCell ref="J28:M28"/>
    <mergeCell ref="AF20:AI20"/>
    <mergeCell ref="AJ20:AM20"/>
    <mergeCell ref="C21:F22"/>
    <mergeCell ref="G21:I22"/>
    <mergeCell ref="J21:M22"/>
    <mergeCell ref="S21:V22"/>
    <mergeCell ref="W21:Z22"/>
    <mergeCell ref="AB21:AE21"/>
    <mergeCell ref="AF21:AI22"/>
    <mergeCell ref="AJ21:AM22"/>
    <mergeCell ref="AF25:AI27"/>
    <mergeCell ref="O26:T26"/>
    <mergeCell ref="U26:Z26"/>
    <mergeCell ref="AJ26:AM27"/>
    <mergeCell ref="AG28:AH28"/>
    <mergeCell ref="AK28:AL28"/>
    <mergeCell ref="S18:V19"/>
    <mergeCell ref="W18:Z19"/>
    <mergeCell ref="AB18:AE20"/>
    <mergeCell ref="AF18:AI19"/>
    <mergeCell ref="AJ18:AM19"/>
    <mergeCell ref="C20:F20"/>
    <mergeCell ref="G20:I20"/>
    <mergeCell ref="J20:M20"/>
    <mergeCell ref="S20:V20"/>
    <mergeCell ref="W20:Z20"/>
    <mergeCell ref="C9:F10"/>
    <mergeCell ref="G9:J10"/>
    <mergeCell ref="K9:N10"/>
    <mergeCell ref="G12:M13"/>
    <mergeCell ref="C18:F19"/>
    <mergeCell ref="G18:I19"/>
    <mergeCell ref="J18:M19"/>
    <mergeCell ref="C5:F7"/>
    <mergeCell ref="G6:J7"/>
    <mergeCell ref="K6:N7"/>
    <mergeCell ref="C8:F8"/>
    <mergeCell ref="G8:J8"/>
    <mergeCell ref="K8:N8"/>
  </mergeCells>
  <phoneticPr fontId="4"/>
  <conditionalFormatting sqref="C29:M29 E30:I36">
    <cfRule type="expression" dxfId="20" priority="20">
      <formula>$C29=2</formula>
    </cfRule>
    <cfRule type="expression" dxfId="19" priority="21">
      <formula>$C29=1</formula>
    </cfRule>
  </conditionalFormatting>
  <conditionalFormatting sqref="C30:M30">
    <cfRule type="expression" dxfId="18" priority="18">
      <formula>$C30=2</formula>
    </cfRule>
    <cfRule type="expression" dxfId="17" priority="19">
      <formula>$C30=1</formula>
    </cfRule>
  </conditionalFormatting>
  <conditionalFormatting sqref="C31:M31">
    <cfRule type="expression" dxfId="16" priority="16">
      <formula>$C31=2</formula>
    </cfRule>
    <cfRule type="expression" dxfId="15" priority="17">
      <formula>$C31=1</formula>
    </cfRule>
  </conditionalFormatting>
  <conditionalFormatting sqref="C32:M32">
    <cfRule type="expression" dxfId="14" priority="14">
      <formula>$C32=2</formula>
    </cfRule>
    <cfRule type="expression" dxfId="13" priority="15">
      <formula>$C32=1</formula>
    </cfRule>
  </conditionalFormatting>
  <conditionalFormatting sqref="C33:M33">
    <cfRule type="expression" dxfId="12" priority="12">
      <formula>$C33=2</formula>
    </cfRule>
    <cfRule type="expression" dxfId="11" priority="13">
      <formula>$C33=1</formula>
    </cfRule>
  </conditionalFormatting>
  <conditionalFormatting sqref="C34:M34">
    <cfRule type="expression" dxfId="10" priority="10">
      <formula>$C34=2</formula>
    </cfRule>
    <cfRule type="expression" dxfId="9" priority="11">
      <formula>$C34=1</formula>
    </cfRule>
  </conditionalFormatting>
  <conditionalFormatting sqref="C35:M35">
    <cfRule type="expression" dxfId="8" priority="8">
      <formula>$C35=2</formula>
    </cfRule>
    <cfRule type="expression" dxfId="7" priority="9">
      <formula>$C35=1</formula>
    </cfRule>
  </conditionalFormatting>
  <conditionalFormatting sqref="C36:M36">
    <cfRule type="expression" dxfId="6" priority="6">
      <formula>$C36=2</formula>
    </cfRule>
    <cfRule type="expression" dxfId="5" priority="7">
      <formula>$C36=1</formula>
    </cfRule>
  </conditionalFormatting>
  <conditionalFormatting sqref="E29:I36">
    <cfRule type="cellIs" dxfId="4" priority="5" operator="equal">
      <formula>"醸造用玄米"</formula>
    </cfRule>
  </conditionalFormatting>
  <conditionalFormatting sqref="G12:M13">
    <cfRule type="cellIs" dxfId="3" priority="4" operator="equal">
      <formula>"数量不一致"</formula>
    </cfRule>
  </conditionalFormatting>
  <conditionalFormatting sqref="J40:M41">
    <cfRule type="cellIs" dxfId="2" priority="3" operator="equal">
      <formula>"否"</formula>
    </cfRule>
    <cfRule type="cellIs" dxfId="1" priority="1" operator="equal">
      <formula>"適"</formula>
    </cfRule>
  </conditionalFormatting>
  <conditionalFormatting sqref="E29:I36">
    <cfRule type="cellIs" dxfId="0" priority="2" operator="equal">
      <formula>"転作作物"</formula>
    </cfRule>
  </conditionalFormatting>
  <dataValidations count="2">
    <dataValidation type="list" allowBlank="1" showInputMessage="1" showErrorMessage="1" sqref="E29:I36">
      <formula1>"一般米,醸造用玄米,転作作物"</formula1>
    </dataValidation>
    <dataValidation type="list" allowBlank="1" showInputMessage="1" showErrorMessage="1" sqref="C29:D36">
      <formula1>"1,2"</formula1>
    </dataValidation>
  </dataValidations>
  <pageMargins left="0.39370078740157483" right="0.39370078740157483" top="0.39370078740157483" bottom="0.39370078740157483" header="0.31496062992125984" footer="0.31496062992125984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B11" sqref="B11"/>
    </sheetView>
  </sheetViews>
  <sheetFormatPr defaultRowHeight="13.5" x14ac:dyDescent="0.15"/>
  <cols>
    <col min="1" max="1" width="4.75" style="36" customWidth="1"/>
    <col min="2" max="2" width="14.625" style="36" customWidth="1"/>
    <col min="3" max="3" width="9" style="36"/>
    <col min="4" max="4" width="40.25" style="36" customWidth="1"/>
    <col min="5" max="256" width="9" style="36"/>
    <col min="257" max="257" width="4.75" style="36" customWidth="1"/>
    <col min="258" max="258" width="14.625" style="36" customWidth="1"/>
    <col min="259" max="259" width="9" style="36"/>
    <col min="260" max="260" width="40.25" style="36" customWidth="1"/>
    <col min="261" max="512" width="9" style="36"/>
    <col min="513" max="513" width="4.75" style="36" customWidth="1"/>
    <col min="514" max="514" width="14.625" style="36" customWidth="1"/>
    <col min="515" max="515" width="9" style="36"/>
    <col min="516" max="516" width="40.25" style="36" customWidth="1"/>
    <col min="517" max="768" width="9" style="36"/>
    <col min="769" max="769" width="4.75" style="36" customWidth="1"/>
    <col min="770" max="770" width="14.625" style="36" customWidth="1"/>
    <col min="771" max="771" width="9" style="36"/>
    <col min="772" max="772" width="40.25" style="36" customWidth="1"/>
    <col min="773" max="1024" width="9" style="36"/>
    <col min="1025" max="1025" width="4.75" style="36" customWidth="1"/>
    <col min="1026" max="1026" width="14.625" style="36" customWidth="1"/>
    <col min="1027" max="1027" width="9" style="36"/>
    <col min="1028" max="1028" width="40.25" style="36" customWidth="1"/>
    <col min="1029" max="1280" width="9" style="36"/>
    <col min="1281" max="1281" width="4.75" style="36" customWidth="1"/>
    <col min="1282" max="1282" width="14.625" style="36" customWidth="1"/>
    <col min="1283" max="1283" width="9" style="36"/>
    <col min="1284" max="1284" width="40.25" style="36" customWidth="1"/>
    <col min="1285" max="1536" width="9" style="36"/>
    <col min="1537" max="1537" width="4.75" style="36" customWidth="1"/>
    <col min="1538" max="1538" width="14.625" style="36" customWidth="1"/>
    <col min="1539" max="1539" width="9" style="36"/>
    <col min="1540" max="1540" width="40.25" style="36" customWidth="1"/>
    <col min="1541" max="1792" width="9" style="36"/>
    <col min="1793" max="1793" width="4.75" style="36" customWidth="1"/>
    <col min="1794" max="1794" width="14.625" style="36" customWidth="1"/>
    <col min="1795" max="1795" width="9" style="36"/>
    <col min="1796" max="1796" width="40.25" style="36" customWidth="1"/>
    <col min="1797" max="2048" width="9" style="36"/>
    <col min="2049" max="2049" width="4.75" style="36" customWidth="1"/>
    <col min="2050" max="2050" width="14.625" style="36" customWidth="1"/>
    <col min="2051" max="2051" width="9" style="36"/>
    <col min="2052" max="2052" width="40.25" style="36" customWidth="1"/>
    <col min="2053" max="2304" width="9" style="36"/>
    <col min="2305" max="2305" width="4.75" style="36" customWidth="1"/>
    <col min="2306" max="2306" width="14.625" style="36" customWidth="1"/>
    <col min="2307" max="2307" width="9" style="36"/>
    <col min="2308" max="2308" width="40.25" style="36" customWidth="1"/>
    <col min="2309" max="2560" width="9" style="36"/>
    <col min="2561" max="2561" width="4.75" style="36" customWidth="1"/>
    <col min="2562" max="2562" width="14.625" style="36" customWidth="1"/>
    <col min="2563" max="2563" width="9" style="36"/>
    <col min="2564" max="2564" width="40.25" style="36" customWidth="1"/>
    <col min="2565" max="2816" width="9" style="36"/>
    <col min="2817" max="2817" width="4.75" style="36" customWidth="1"/>
    <col min="2818" max="2818" width="14.625" style="36" customWidth="1"/>
    <col min="2819" max="2819" width="9" style="36"/>
    <col min="2820" max="2820" width="40.25" style="36" customWidth="1"/>
    <col min="2821" max="3072" width="9" style="36"/>
    <col min="3073" max="3073" width="4.75" style="36" customWidth="1"/>
    <col min="3074" max="3074" width="14.625" style="36" customWidth="1"/>
    <col min="3075" max="3075" width="9" style="36"/>
    <col min="3076" max="3076" width="40.25" style="36" customWidth="1"/>
    <col min="3077" max="3328" width="9" style="36"/>
    <col min="3329" max="3329" width="4.75" style="36" customWidth="1"/>
    <col min="3330" max="3330" width="14.625" style="36" customWidth="1"/>
    <col min="3331" max="3331" width="9" style="36"/>
    <col min="3332" max="3332" width="40.25" style="36" customWidth="1"/>
    <col min="3333" max="3584" width="9" style="36"/>
    <col min="3585" max="3585" width="4.75" style="36" customWidth="1"/>
    <col min="3586" max="3586" width="14.625" style="36" customWidth="1"/>
    <col min="3587" max="3587" width="9" style="36"/>
    <col min="3588" max="3588" width="40.25" style="36" customWidth="1"/>
    <col min="3589" max="3840" width="9" style="36"/>
    <col min="3841" max="3841" width="4.75" style="36" customWidth="1"/>
    <col min="3842" max="3842" width="14.625" style="36" customWidth="1"/>
    <col min="3843" max="3843" width="9" style="36"/>
    <col min="3844" max="3844" width="40.25" style="36" customWidth="1"/>
    <col min="3845" max="4096" width="9" style="36"/>
    <col min="4097" max="4097" width="4.75" style="36" customWidth="1"/>
    <col min="4098" max="4098" width="14.625" style="36" customWidth="1"/>
    <col min="4099" max="4099" width="9" style="36"/>
    <col min="4100" max="4100" width="40.25" style="36" customWidth="1"/>
    <col min="4101" max="4352" width="9" style="36"/>
    <col min="4353" max="4353" width="4.75" style="36" customWidth="1"/>
    <col min="4354" max="4354" width="14.625" style="36" customWidth="1"/>
    <col min="4355" max="4355" width="9" style="36"/>
    <col min="4356" max="4356" width="40.25" style="36" customWidth="1"/>
    <col min="4357" max="4608" width="9" style="36"/>
    <col min="4609" max="4609" width="4.75" style="36" customWidth="1"/>
    <col min="4610" max="4610" width="14.625" style="36" customWidth="1"/>
    <col min="4611" max="4611" width="9" style="36"/>
    <col min="4612" max="4612" width="40.25" style="36" customWidth="1"/>
    <col min="4613" max="4864" width="9" style="36"/>
    <col min="4865" max="4865" width="4.75" style="36" customWidth="1"/>
    <col min="4866" max="4866" width="14.625" style="36" customWidth="1"/>
    <col min="4867" max="4867" width="9" style="36"/>
    <col min="4868" max="4868" width="40.25" style="36" customWidth="1"/>
    <col min="4869" max="5120" width="9" style="36"/>
    <col min="5121" max="5121" width="4.75" style="36" customWidth="1"/>
    <col min="5122" max="5122" width="14.625" style="36" customWidth="1"/>
    <col min="5123" max="5123" width="9" style="36"/>
    <col min="5124" max="5124" width="40.25" style="36" customWidth="1"/>
    <col min="5125" max="5376" width="9" style="36"/>
    <col min="5377" max="5377" width="4.75" style="36" customWidth="1"/>
    <col min="5378" max="5378" width="14.625" style="36" customWidth="1"/>
    <col min="5379" max="5379" width="9" style="36"/>
    <col min="5380" max="5380" width="40.25" style="36" customWidth="1"/>
    <col min="5381" max="5632" width="9" style="36"/>
    <col min="5633" max="5633" width="4.75" style="36" customWidth="1"/>
    <col min="5634" max="5634" width="14.625" style="36" customWidth="1"/>
    <col min="5635" max="5635" width="9" style="36"/>
    <col min="5636" max="5636" width="40.25" style="36" customWidth="1"/>
    <col min="5637" max="5888" width="9" style="36"/>
    <col min="5889" max="5889" width="4.75" style="36" customWidth="1"/>
    <col min="5890" max="5890" width="14.625" style="36" customWidth="1"/>
    <col min="5891" max="5891" width="9" style="36"/>
    <col min="5892" max="5892" width="40.25" style="36" customWidth="1"/>
    <col min="5893" max="6144" width="9" style="36"/>
    <col min="6145" max="6145" width="4.75" style="36" customWidth="1"/>
    <col min="6146" max="6146" width="14.625" style="36" customWidth="1"/>
    <col min="6147" max="6147" width="9" style="36"/>
    <col min="6148" max="6148" width="40.25" style="36" customWidth="1"/>
    <col min="6149" max="6400" width="9" style="36"/>
    <col min="6401" max="6401" width="4.75" style="36" customWidth="1"/>
    <col min="6402" max="6402" width="14.625" style="36" customWidth="1"/>
    <col min="6403" max="6403" width="9" style="36"/>
    <col min="6404" max="6404" width="40.25" style="36" customWidth="1"/>
    <col min="6405" max="6656" width="9" style="36"/>
    <col min="6657" max="6657" width="4.75" style="36" customWidth="1"/>
    <col min="6658" max="6658" width="14.625" style="36" customWidth="1"/>
    <col min="6659" max="6659" width="9" style="36"/>
    <col min="6660" max="6660" width="40.25" style="36" customWidth="1"/>
    <col min="6661" max="6912" width="9" style="36"/>
    <col min="6913" max="6913" width="4.75" style="36" customWidth="1"/>
    <col min="6914" max="6914" width="14.625" style="36" customWidth="1"/>
    <col min="6915" max="6915" width="9" style="36"/>
    <col min="6916" max="6916" width="40.25" style="36" customWidth="1"/>
    <col min="6917" max="7168" width="9" style="36"/>
    <col min="7169" max="7169" width="4.75" style="36" customWidth="1"/>
    <col min="7170" max="7170" width="14.625" style="36" customWidth="1"/>
    <col min="7171" max="7171" width="9" style="36"/>
    <col min="7172" max="7172" width="40.25" style="36" customWidth="1"/>
    <col min="7173" max="7424" width="9" style="36"/>
    <col min="7425" max="7425" width="4.75" style="36" customWidth="1"/>
    <col min="7426" max="7426" width="14.625" style="36" customWidth="1"/>
    <col min="7427" max="7427" width="9" style="36"/>
    <col min="7428" max="7428" width="40.25" style="36" customWidth="1"/>
    <col min="7429" max="7680" width="9" style="36"/>
    <col min="7681" max="7681" width="4.75" style="36" customWidth="1"/>
    <col min="7682" max="7682" width="14.625" style="36" customWidth="1"/>
    <col min="7683" max="7683" width="9" style="36"/>
    <col min="7684" max="7684" width="40.25" style="36" customWidth="1"/>
    <col min="7685" max="7936" width="9" style="36"/>
    <col min="7937" max="7937" width="4.75" style="36" customWidth="1"/>
    <col min="7938" max="7938" width="14.625" style="36" customWidth="1"/>
    <col min="7939" max="7939" width="9" style="36"/>
    <col min="7940" max="7940" width="40.25" style="36" customWidth="1"/>
    <col min="7941" max="8192" width="9" style="36"/>
    <col min="8193" max="8193" width="4.75" style="36" customWidth="1"/>
    <col min="8194" max="8194" width="14.625" style="36" customWidth="1"/>
    <col min="8195" max="8195" width="9" style="36"/>
    <col min="8196" max="8196" width="40.25" style="36" customWidth="1"/>
    <col min="8197" max="8448" width="9" style="36"/>
    <col min="8449" max="8449" width="4.75" style="36" customWidth="1"/>
    <col min="8450" max="8450" width="14.625" style="36" customWidth="1"/>
    <col min="8451" max="8451" width="9" style="36"/>
    <col min="8452" max="8452" width="40.25" style="36" customWidth="1"/>
    <col min="8453" max="8704" width="9" style="36"/>
    <col min="8705" max="8705" width="4.75" style="36" customWidth="1"/>
    <col min="8706" max="8706" width="14.625" style="36" customWidth="1"/>
    <col min="8707" max="8707" width="9" style="36"/>
    <col min="8708" max="8708" width="40.25" style="36" customWidth="1"/>
    <col min="8709" max="8960" width="9" style="36"/>
    <col min="8961" max="8961" width="4.75" style="36" customWidth="1"/>
    <col min="8962" max="8962" width="14.625" style="36" customWidth="1"/>
    <col min="8963" max="8963" width="9" style="36"/>
    <col min="8964" max="8964" width="40.25" style="36" customWidth="1"/>
    <col min="8965" max="9216" width="9" style="36"/>
    <col min="9217" max="9217" width="4.75" style="36" customWidth="1"/>
    <col min="9218" max="9218" width="14.625" style="36" customWidth="1"/>
    <col min="9219" max="9219" width="9" style="36"/>
    <col min="9220" max="9220" width="40.25" style="36" customWidth="1"/>
    <col min="9221" max="9472" width="9" style="36"/>
    <col min="9473" max="9473" width="4.75" style="36" customWidth="1"/>
    <col min="9474" max="9474" width="14.625" style="36" customWidth="1"/>
    <col min="9475" max="9475" width="9" style="36"/>
    <col min="9476" max="9476" width="40.25" style="36" customWidth="1"/>
    <col min="9477" max="9728" width="9" style="36"/>
    <col min="9729" max="9729" width="4.75" style="36" customWidth="1"/>
    <col min="9730" max="9730" width="14.625" style="36" customWidth="1"/>
    <col min="9731" max="9731" width="9" style="36"/>
    <col min="9732" max="9732" width="40.25" style="36" customWidth="1"/>
    <col min="9733" max="9984" width="9" style="36"/>
    <col min="9985" max="9985" width="4.75" style="36" customWidth="1"/>
    <col min="9986" max="9986" width="14.625" style="36" customWidth="1"/>
    <col min="9987" max="9987" width="9" style="36"/>
    <col min="9988" max="9988" width="40.25" style="36" customWidth="1"/>
    <col min="9989" max="10240" width="9" style="36"/>
    <col min="10241" max="10241" width="4.75" style="36" customWidth="1"/>
    <col min="10242" max="10242" width="14.625" style="36" customWidth="1"/>
    <col min="10243" max="10243" width="9" style="36"/>
    <col min="10244" max="10244" width="40.25" style="36" customWidth="1"/>
    <col min="10245" max="10496" width="9" style="36"/>
    <col min="10497" max="10497" width="4.75" style="36" customWidth="1"/>
    <col min="10498" max="10498" width="14.625" style="36" customWidth="1"/>
    <col min="10499" max="10499" width="9" style="36"/>
    <col min="10500" max="10500" width="40.25" style="36" customWidth="1"/>
    <col min="10501" max="10752" width="9" style="36"/>
    <col min="10753" max="10753" width="4.75" style="36" customWidth="1"/>
    <col min="10754" max="10754" width="14.625" style="36" customWidth="1"/>
    <col min="10755" max="10755" width="9" style="36"/>
    <col min="10756" max="10756" width="40.25" style="36" customWidth="1"/>
    <col min="10757" max="11008" width="9" style="36"/>
    <col min="11009" max="11009" width="4.75" style="36" customWidth="1"/>
    <col min="11010" max="11010" width="14.625" style="36" customWidth="1"/>
    <col min="11011" max="11011" width="9" style="36"/>
    <col min="11012" max="11012" width="40.25" style="36" customWidth="1"/>
    <col min="11013" max="11264" width="9" style="36"/>
    <col min="11265" max="11265" width="4.75" style="36" customWidth="1"/>
    <col min="11266" max="11266" width="14.625" style="36" customWidth="1"/>
    <col min="11267" max="11267" width="9" style="36"/>
    <col min="11268" max="11268" width="40.25" style="36" customWidth="1"/>
    <col min="11269" max="11520" width="9" style="36"/>
    <col min="11521" max="11521" width="4.75" style="36" customWidth="1"/>
    <col min="11522" max="11522" width="14.625" style="36" customWidth="1"/>
    <col min="11523" max="11523" width="9" style="36"/>
    <col min="11524" max="11524" width="40.25" style="36" customWidth="1"/>
    <col min="11525" max="11776" width="9" style="36"/>
    <col min="11777" max="11777" width="4.75" style="36" customWidth="1"/>
    <col min="11778" max="11778" width="14.625" style="36" customWidth="1"/>
    <col min="11779" max="11779" width="9" style="36"/>
    <col min="11780" max="11780" width="40.25" style="36" customWidth="1"/>
    <col min="11781" max="12032" width="9" style="36"/>
    <col min="12033" max="12033" width="4.75" style="36" customWidth="1"/>
    <col min="12034" max="12034" width="14.625" style="36" customWidth="1"/>
    <col min="12035" max="12035" width="9" style="36"/>
    <col min="12036" max="12036" width="40.25" style="36" customWidth="1"/>
    <col min="12037" max="12288" width="9" style="36"/>
    <col min="12289" max="12289" width="4.75" style="36" customWidth="1"/>
    <col min="12290" max="12290" width="14.625" style="36" customWidth="1"/>
    <col min="12291" max="12291" width="9" style="36"/>
    <col min="12292" max="12292" width="40.25" style="36" customWidth="1"/>
    <col min="12293" max="12544" width="9" style="36"/>
    <col min="12545" max="12545" width="4.75" style="36" customWidth="1"/>
    <col min="12546" max="12546" width="14.625" style="36" customWidth="1"/>
    <col min="12547" max="12547" width="9" style="36"/>
    <col min="12548" max="12548" width="40.25" style="36" customWidth="1"/>
    <col min="12549" max="12800" width="9" style="36"/>
    <col min="12801" max="12801" width="4.75" style="36" customWidth="1"/>
    <col min="12802" max="12802" width="14.625" style="36" customWidth="1"/>
    <col min="12803" max="12803" width="9" style="36"/>
    <col min="12804" max="12804" width="40.25" style="36" customWidth="1"/>
    <col min="12805" max="13056" width="9" style="36"/>
    <col min="13057" max="13057" width="4.75" style="36" customWidth="1"/>
    <col min="13058" max="13058" width="14.625" style="36" customWidth="1"/>
    <col min="13059" max="13059" width="9" style="36"/>
    <col min="13060" max="13060" width="40.25" style="36" customWidth="1"/>
    <col min="13061" max="13312" width="9" style="36"/>
    <col min="13313" max="13313" width="4.75" style="36" customWidth="1"/>
    <col min="13314" max="13314" width="14.625" style="36" customWidth="1"/>
    <col min="13315" max="13315" width="9" style="36"/>
    <col min="13316" max="13316" width="40.25" style="36" customWidth="1"/>
    <col min="13317" max="13568" width="9" style="36"/>
    <col min="13569" max="13569" width="4.75" style="36" customWidth="1"/>
    <col min="13570" max="13570" width="14.625" style="36" customWidth="1"/>
    <col min="13571" max="13571" width="9" style="36"/>
    <col min="13572" max="13572" width="40.25" style="36" customWidth="1"/>
    <col min="13573" max="13824" width="9" style="36"/>
    <col min="13825" max="13825" width="4.75" style="36" customWidth="1"/>
    <col min="13826" max="13826" width="14.625" style="36" customWidth="1"/>
    <col min="13827" max="13827" width="9" style="36"/>
    <col min="13828" max="13828" width="40.25" style="36" customWidth="1"/>
    <col min="13829" max="14080" width="9" style="36"/>
    <col min="14081" max="14081" width="4.75" style="36" customWidth="1"/>
    <col min="14082" max="14082" width="14.625" style="36" customWidth="1"/>
    <col min="14083" max="14083" width="9" style="36"/>
    <col min="14084" max="14084" width="40.25" style="36" customWidth="1"/>
    <col min="14085" max="14336" width="9" style="36"/>
    <col min="14337" max="14337" width="4.75" style="36" customWidth="1"/>
    <col min="14338" max="14338" width="14.625" style="36" customWidth="1"/>
    <col min="14339" max="14339" width="9" style="36"/>
    <col min="14340" max="14340" width="40.25" style="36" customWidth="1"/>
    <col min="14341" max="14592" width="9" style="36"/>
    <col min="14593" max="14593" width="4.75" style="36" customWidth="1"/>
    <col min="14594" max="14594" width="14.625" style="36" customWidth="1"/>
    <col min="14595" max="14595" width="9" style="36"/>
    <col min="14596" max="14596" width="40.25" style="36" customWidth="1"/>
    <col min="14597" max="14848" width="9" style="36"/>
    <col min="14849" max="14849" width="4.75" style="36" customWidth="1"/>
    <col min="14850" max="14850" width="14.625" style="36" customWidth="1"/>
    <col min="14851" max="14851" width="9" style="36"/>
    <col min="14852" max="14852" width="40.25" style="36" customWidth="1"/>
    <col min="14853" max="15104" width="9" style="36"/>
    <col min="15105" max="15105" width="4.75" style="36" customWidth="1"/>
    <col min="15106" max="15106" width="14.625" style="36" customWidth="1"/>
    <col min="15107" max="15107" width="9" style="36"/>
    <col min="15108" max="15108" width="40.25" style="36" customWidth="1"/>
    <col min="15109" max="15360" width="9" style="36"/>
    <col min="15361" max="15361" width="4.75" style="36" customWidth="1"/>
    <col min="15362" max="15362" width="14.625" style="36" customWidth="1"/>
    <col min="15363" max="15363" width="9" style="36"/>
    <col min="15364" max="15364" width="40.25" style="36" customWidth="1"/>
    <col min="15365" max="15616" width="9" style="36"/>
    <col min="15617" max="15617" width="4.75" style="36" customWidth="1"/>
    <col min="15618" max="15618" width="14.625" style="36" customWidth="1"/>
    <col min="15619" max="15619" width="9" style="36"/>
    <col min="15620" max="15620" width="40.25" style="36" customWidth="1"/>
    <col min="15621" max="15872" width="9" style="36"/>
    <col min="15873" max="15873" width="4.75" style="36" customWidth="1"/>
    <col min="15874" max="15874" width="14.625" style="36" customWidth="1"/>
    <col min="15875" max="15875" width="9" style="36"/>
    <col min="15876" max="15876" width="40.25" style="36" customWidth="1"/>
    <col min="15877" max="16128" width="9" style="36"/>
    <col min="16129" max="16129" width="4.75" style="36" customWidth="1"/>
    <col min="16130" max="16130" width="14.625" style="36" customWidth="1"/>
    <col min="16131" max="16131" width="9" style="36"/>
    <col min="16132" max="16132" width="40.25" style="36" customWidth="1"/>
    <col min="16133" max="16384" width="9" style="36"/>
  </cols>
  <sheetData>
    <row r="1" spans="1:6" ht="19.5" customHeight="1" x14ac:dyDescent="0.15">
      <c r="A1" s="32" t="s">
        <v>55</v>
      </c>
      <c r="B1" s="33"/>
      <c r="C1" s="34"/>
      <c r="D1" s="35"/>
      <c r="E1" s="33"/>
      <c r="F1" s="33"/>
    </row>
    <row r="2" spans="1:6" x14ac:dyDescent="0.15">
      <c r="A2" s="37" t="s">
        <v>56</v>
      </c>
      <c r="B2" s="37" t="s">
        <v>57</v>
      </c>
      <c r="C2" s="38" t="s">
        <v>58</v>
      </c>
      <c r="D2" s="39" t="s">
        <v>59</v>
      </c>
      <c r="E2" s="40" t="s">
        <v>60</v>
      </c>
      <c r="F2" s="40" t="s">
        <v>61</v>
      </c>
    </row>
    <row r="3" spans="1:6" x14ac:dyDescent="0.15">
      <c r="A3" s="41">
        <v>1</v>
      </c>
      <c r="B3" s="42">
        <v>41779</v>
      </c>
      <c r="C3" s="43">
        <v>1</v>
      </c>
      <c r="D3" s="44" t="s">
        <v>62</v>
      </c>
      <c r="E3" s="45" t="s">
        <v>63</v>
      </c>
      <c r="F3" s="45" t="s">
        <v>63</v>
      </c>
    </row>
    <row r="4" spans="1:6" x14ac:dyDescent="0.15">
      <c r="A4" s="41">
        <v>2</v>
      </c>
      <c r="B4" s="42"/>
      <c r="C4" s="43"/>
      <c r="D4" s="44"/>
      <c r="E4" s="45"/>
      <c r="F4" s="45"/>
    </row>
    <row r="5" spans="1:6" x14ac:dyDescent="0.15">
      <c r="A5" s="41">
        <v>3</v>
      </c>
      <c r="B5" s="42"/>
      <c r="C5" s="43"/>
      <c r="D5" s="44"/>
      <c r="E5" s="45"/>
      <c r="F5" s="45"/>
    </row>
    <row r="6" spans="1:6" x14ac:dyDescent="0.15">
      <c r="A6" s="41">
        <v>4</v>
      </c>
      <c r="B6" s="42"/>
      <c r="C6" s="43"/>
      <c r="D6" s="44"/>
      <c r="E6" s="45"/>
      <c r="F6" s="45"/>
    </row>
    <row r="7" spans="1:6" x14ac:dyDescent="0.15">
      <c r="A7" s="41"/>
      <c r="B7" s="42"/>
      <c r="C7" s="43"/>
      <c r="D7" s="44"/>
      <c r="E7" s="45"/>
      <c r="F7" s="45"/>
    </row>
  </sheetData>
  <phoneticPr fontId="4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計算シート</vt:lpstr>
      <vt:lpstr>変更履歴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 </cp:lastModifiedBy>
  <cp:lastPrinted>2014-02-21T02:23:25Z</cp:lastPrinted>
  <dcterms:created xsi:type="dcterms:W3CDTF">2014-02-20T07:39:57Z</dcterms:created>
  <dcterms:modified xsi:type="dcterms:W3CDTF">2016-03-23T08:23:51Z</dcterms:modified>
  <cp:category/>
</cp:coreProperties>
</file>